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4\SC\"/>
    </mc:Choice>
  </mc:AlternateContent>
  <xr:revisionPtr revIDLastSave="0" documentId="13_ncr:1_{AF302ED4-E4EF-4758-ADC1-9B134ADE82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table  " sheetId="27" r:id="rId1"/>
    <sheet name="CV GVW&gt;3.5T" sheetId="1" r:id="rId2"/>
    <sheet name="CV GVW&gt;3.5T-segments 1" sheetId="3" r:id="rId3"/>
    <sheet name="CV GVW&gt;3.5T-segments 2" sheetId="9" r:id="rId4"/>
    <sheet name="BUS GVW&gt;3.5T" sheetId="5" r:id="rId5"/>
    <sheet name="LCV up to 3.5T" sheetId="2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5" l="1"/>
  <c r="U51" i="25"/>
  <c r="T51" i="25"/>
  <c r="T52" i="25" s="1"/>
  <c r="U52" i="25" s="1"/>
  <c r="S51" i="25"/>
  <c r="R51" i="25"/>
  <c r="R52" i="25" s="1"/>
  <c r="J51" i="25"/>
  <c r="F51" i="25"/>
  <c r="F52" i="25" s="1"/>
  <c r="G52" i="25" s="1"/>
  <c r="D51" i="25"/>
  <c r="K51" i="25" s="1"/>
  <c r="M27" i="25"/>
  <c r="N27" i="25" s="1"/>
  <c r="L27" i="25"/>
  <c r="K27" i="25"/>
  <c r="O27" i="25" s="1"/>
  <c r="I27" i="25"/>
  <c r="H27" i="25"/>
  <c r="G27" i="25"/>
  <c r="F27" i="25"/>
  <c r="D27" i="25"/>
  <c r="E27" i="25" s="1"/>
  <c r="N26" i="25"/>
  <c r="M26" i="25"/>
  <c r="L26" i="25"/>
  <c r="K26" i="25"/>
  <c r="O26" i="25" s="1"/>
  <c r="I26" i="25"/>
  <c r="F26" i="25"/>
  <c r="G26" i="25" s="1"/>
  <c r="D26" i="25"/>
  <c r="H26" i="25" s="1"/>
  <c r="V52" i="25" l="1"/>
  <c r="S52" i="25"/>
  <c r="E26" i="25"/>
  <c r="E51" i="25"/>
  <c r="J27" i="25"/>
  <c r="G51" i="25"/>
  <c r="V51" i="25"/>
  <c r="H51" i="25"/>
  <c r="D52" i="25"/>
  <c r="J26" i="25"/>
  <c r="E52" i="25" l="1"/>
  <c r="K52" i="25"/>
  <c r="H52" i="25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<sst xmlns="http://schemas.openxmlformats.org/spreadsheetml/2006/main" count="602" uniqueCount="114">
  <si>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</si>
  <si>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</si>
  <si>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</si>
  <si>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</si>
  <si>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</si>
  <si>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</si>
  <si>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</si>
  <si>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</si>
  <si>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</si>
  <si>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</si>
  <si>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</si>
  <si>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</si>
  <si>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</si>
  <si>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</si>
  <si>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</si>
  <si>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</si>
  <si>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</si>
  <si>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</si>
  <si>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</si>
  <si>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</si>
  <si>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</si>
  <si>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</si>
  <si>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</si>
  <si>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</si>
  <si>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</si>
  <si>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</si>
  <si>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</si>
  <si>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</si>
  <si>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</si>
  <si>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</si>
  <si>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</si>
  <si>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</si>
  <si>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</si>
  <si>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</si>
  <si>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</si>
  <si>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</si>
  <si>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</si>
  <si>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</si>
  <si>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</si>
  <si>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</si>
  <si>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</si>
  <si>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</si>
  <si>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</si>
  <si>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</si>
  <si>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</si>
  <si>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</si>
  <si>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</si>
  <si>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</si>
  <si>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</si>
  <si>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</si>
  <si>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</si>
  <si>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</si>
  <si>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</si>
  <si>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</si>
  <si>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</si>
  <si>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</si>
  <si>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</si>
  <si>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</si>
  <si>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</si>
  <si>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</si>
  <si>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</si>
  <si>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</si>
  <si>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</si>
  <si>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</si>
  <si>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</si>
  <si>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</si>
  <si>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</si>
  <si>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</si>
  <si>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MITSUBISHI</t>
  </si>
  <si>
    <t>Renault Trafic</t>
  </si>
  <si>
    <t>ISUZU</t>
  </si>
  <si>
    <t>Toyota Proace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</si>
  <si>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</si>
  <si>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</si>
  <si>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</si>
  <si>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</si>
  <si>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</si>
  <si>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</si>
  <si>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Marzec</t>
  </si>
  <si>
    <t>March</t>
  </si>
  <si>
    <t>FRANKIA</t>
  </si>
  <si>
    <t>ROLLER TEAM</t>
  </si>
  <si>
    <t>Fiat Fiorino</t>
  </si>
  <si>
    <t>Fiat Ducato</t>
  </si>
  <si>
    <t>Fiat Doblo</t>
  </si>
  <si>
    <t>*/ W 2021r nie uwzgledniono rejestracji własnych marek krajowych producentów</t>
  </si>
  <si>
    <t>*** w 2021r nie uwzgledniano rejestracji własnych marek krajowych producentów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</si>
  <si>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</si>
  <si>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</si>
  <si>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</si>
  <si>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</si>
  <si>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</si>
  <si>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</si>
  <si>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BENIMAR</t>
  </si>
  <si>
    <t>Rejestracje nowych samochodów dostawczych do 3,5T, ranking modeli - Kwiecień 2022</t>
  </si>
  <si>
    <t>Registrations of new LCV up to 3.5T, Top Models - April 2022</t>
  </si>
  <si>
    <t>Kwi/Mar
Zmiana poz</t>
  </si>
  <si>
    <t>Apr/Mar Ch position</t>
  </si>
  <si>
    <t>Renault Express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</si>
  <si>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</si>
  <si>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</si>
  <si>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</si>
  <si>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</si>
  <si>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</si>
  <si>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</si>
  <si>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</si>
  <si>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</si>
  <si>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</si>
  <si>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</si>
  <si>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</si>
  <si>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2022
Apr</t>
  </si>
  <si>
    <t>2021
Apr</t>
  </si>
  <si>
    <t>2022
Jan - Apr</t>
  </si>
  <si>
    <t>2021
Jan -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</si>
</sst>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21" fillId="0" borderId="9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170" fontId="0" fillId="0" borderId="0" xfId="0" applyNumberFormat="1"/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3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46284</xdr:colOff>
      <xdr:row>30</xdr:row>
      <xdr:rowOff>73660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550BAA5-9015-41DC-949F-009EB4B4F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61493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137724</xdr:colOff>
      <xdr:row>49</xdr:row>
      <xdr:rowOff>111196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C86204D-8396-4D7B-8172-9E6741CE0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624078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53904</xdr:colOff>
      <xdr:row>71</xdr:row>
      <xdr:rowOff>18627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56F436C-7939-4342-A96A-D4FA4961D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6156960" cy="3870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399C-7431-4475-A4D6-8B0E7F896341}">
  <dimension ref="B1:P18"/>
  <sheetViews>
    <sheetView showGridLines="0" tabSelected="1" zoomScale="90" zoomScaleNormal="90" workbookViewId="0">
      <selection activeCell="H1" sqref="H1"/>
    </sheetView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99</v>
      </c>
      <c r="D1" s="36"/>
      <c r="E1" s="36"/>
      <c r="F1" s="36"/>
      <c r="G1" s="36"/>
      <c r="H1" s="221">
        <v>44686</v>
      </c>
    </row>
    <row r="2" spans="2:8">
      <c r="H2" s="2" t="s">
        <v>100</v>
      </c>
    </row>
    <row r="3" spans="2:8" ht="26.25" customHeight="1">
      <c r="B3" s="160" t="s">
        <v>101</v>
      </c>
      <c r="C3" s="161"/>
      <c r="D3" s="161"/>
      <c r="E3" s="161"/>
      <c r="F3" s="161"/>
      <c r="G3" s="161"/>
      <c r="H3" s="162"/>
    </row>
    <row r="4" spans="2:8" ht="26.25" customHeight="1">
      <c r="B4" s="6"/>
      <c r="C4" s="123" t="s">
        <v>110</v>
      </c>
      <c r="D4" s="123" t="s">
        <v>111</v>
      </c>
      <c r="E4" s="7" t="s">
        <v>102</v>
      </c>
      <c r="F4" s="123" t="s">
        <v>112</v>
      </c>
      <c r="G4" s="123" t="s">
        <v>113</v>
      </c>
      <c r="H4" s="7" t="s">
        <v>102</v>
      </c>
    </row>
    <row r="5" spans="2:8" ht="26.25" customHeight="1">
      <c r="B5" s="3" t="s">
        <v>103</v>
      </c>
      <c r="C5" s="124">
        <v>2665</v>
      </c>
      <c r="D5" s="124">
        <v>3166</v>
      </c>
      <c r="E5" s="57">
        <v>-0.15824384080859133</v>
      </c>
      <c r="F5" s="124">
        <v>9882</v>
      </c>
      <c r="G5" s="124">
        <v>10634</v>
      </c>
      <c r="H5" s="57">
        <v>-7.0716569494075565E-2</v>
      </c>
    </row>
    <row r="6" spans="2:8" ht="26.25" customHeight="1">
      <c r="B6" s="4" t="s">
        <v>104</v>
      </c>
      <c r="C6" s="125">
        <v>606</v>
      </c>
      <c r="D6" s="125">
        <v>558</v>
      </c>
      <c r="E6" s="58">
        <v>8.602150537634401E-2</v>
      </c>
      <c r="F6" s="125">
        <v>2174</v>
      </c>
      <c r="G6" s="125">
        <v>2081</v>
      </c>
      <c r="H6" s="58">
        <v>4.4690052859202245E-2</v>
      </c>
    </row>
    <row r="7" spans="2:8" ht="26.25" customHeight="1">
      <c r="B7" s="4" t="s">
        <v>105</v>
      </c>
      <c r="C7" s="125">
        <v>63</v>
      </c>
      <c r="D7" s="125">
        <v>57</v>
      </c>
      <c r="E7" s="58">
        <v>0.10526315789473695</v>
      </c>
      <c r="F7" s="125">
        <v>253</v>
      </c>
      <c r="G7" s="125">
        <v>244</v>
      </c>
      <c r="H7" s="58">
        <v>3.688524590163933E-2</v>
      </c>
    </row>
    <row r="8" spans="2:8" ht="26.25" customHeight="1">
      <c r="B8" s="5" t="s">
        <v>106</v>
      </c>
      <c r="C8" s="125">
        <v>1996</v>
      </c>
      <c r="D8" s="125">
        <v>2551</v>
      </c>
      <c r="E8" s="59">
        <v>-0.21756174049392396</v>
      </c>
      <c r="F8" s="125">
        <v>7455</v>
      </c>
      <c r="G8" s="125">
        <v>8309</v>
      </c>
      <c r="H8" s="59">
        <v>-0.10278011794439768</v>
      </c>
    </row>
    <row r="9" spans="2:8" ht="26.25" customHeight="1">
      <c r="B9" s="3" t="s">
        <v>107</v>
      </c>
      <c r="C9" s="124">
        <v>87</v>
      </c>
      <c r="D9" s="124">
        <v>77</v>
      </c>
      <c r="E9" s="57">
        <v>0.12987012987012991</v>
      </c>
      <c r="F9" s="124">
        <v>411</v>
      </c>
      <c r="G9" s="124">
        <v>384</v>
      </c>
      <c r="H9" s="57">
        <v>7.03125E-2</v>
      </c>
    </row>
    <row r="10" spans="2:8" ht="26.25" customHeight="1">
      <c r="B10" s="8" t="s">
        <v>108</v>
      </c>
      <c r="C10" s="126">
        <v>2752</v>
      </c>
      <c r="D10" s="126">
        <v>3243</v>
      </c>
      <c r="E10" s="60">
        <v>-0.15140302189330868</v>
      </c>
      <c r="F10" s="126">
        <v>10293</v>
      </c>
      <c r="G10" s="126">
        <v>11018</v>
      </c>
      <c r="H10" s="60">
        <v>-6.5801415864948254E-2</v>
      </c>
    </row>
    <row r="11" spans="2:8" ht="26.25" customHeight="1">
      <c r="B11" s="128" t="s">
        <v>109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149">
        <v>44686</v>
      </c>
    </row>
    <row r="2" spans="2:15" ht="14.5" customHeight="1">
      <c r="B2" s="192" t="s">
        <v>19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2:15" ht="14.5" customHeight="1">
      <c r="B3" s="193" t="s">
        <v>20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35</v>
      </c>
    </row>
    <row r="5" spans="2:15" ht="14.25" customHeight="1">
      <c r="B5" s="180" t="s">
        <v>0</v>
      </c>
      <c r="C5" s="180" t="s">
        <v>1</v>
      </c>
      <c r="D5" s="182" t="s">
        <v>87</v>
      </c>
      <c r="E5" s="183"/>
      <c r="F5" s="183"/>
      <c r="G5" s="183"/>
      <c r="H5" s="184"/>
      <c r="I5" s="183" t="s">
        <v>78</v>
      </c>
      <c r="J5" s="183"/>
      <c r="K5" s="182" t="s">
        <v>88</v>
      </c>
      <c r="L5" s="183"/>
      <c r="M5" s="183"/>
      <c r="N5" s="183"/>
      <c r="O5" s="184"/>
    </row>
    <row r="6" spans="2:15" ht="14.5" customHeight="1">
      <c r="B6" s="181"/>
      <c r="C6" s="181"/>
      <c r="D6" s="194" t="s">
        <v>89</v>
      </c>
      <c r="E6" s="195"/>
      <c r="F6" s="195"/>
      <c r="G6" s="195"/>
      <c r="H6" s="196"/>
      <c r="I6" s="195" t="s">
        <v>79</v>
      </c>
      <c r="J6" s="195"/>
      <c r="K6" s="194" t="s">
        <v>90</v>
      </c>
      <c r="L6" s="195"/>
      <c r="M6" s="195"/>
      <c r="N6" s="195"/>
      <c r="O6" s="196"/>
    </row>
    <row r="7" spans="2:15" ht="14.5" customHeight="1">
      <c r="B7" s="181"/>
      <c r="C7" s="181"/>
      <c r="D7" s="176">
        <v>2022</v>
      </c>
      <c r="E7" s="177"/>
      <c r="F7" s="185">
        <v>2021</v>
      </c>
      <c r="G7" s="185"/>
      <c r="H7" s="187" t="s">
        <v>22</v>
      </c>
      <c r="I7" s="189">
        <v>2022</v>
      </c>
      <c r="J7" s="176" t="s">
        <v>91</v>
      </c>
      <c r="K7" s="176">
        <v>2022</v>
      </c>
      <c r="L7" s="177"/>
      <c r="M7" s="185">
        <v>2021</v>
      </c>
      <c r="N7" s="177"/>
      <c r="O7" s="167" t="s">
        <v>22</v>
      </c>
    </row>
    <row r="8" spans="2:15" ht="14.5" customHeight="1">
      <c r="B8" s="168" t="s">
        <v>23</v>
      </c>
      <c r="C8" s="168" t="s">
        <v>24</v>
      </c>
      <c r="D8" s="178"/>
      <c r="E8" s="179"/>
      <c r="F8" s="186"/>
      <c r="G8" s="186"/>
      <c r="H8" s="188"/>
      <c r="I8" s="190"/>
      <c r="J8" s="191"/>
      <c r="K8" s="178"/>
      <c r="L8" s="179"/>
      <c r="M8" s="186"/>
      <c r="N8" s="179"/>
      <c r="O8" s="167"/>
    </row>
    <row r="9" spans="2:15" ht="14.25" customHeight="1">
      <c r="B9" s="168"/>
      <c r="C9" s="168"/>
      <c r="D9" s="154" t="s">
        <v>25</v>
      </c>
      <c r="E9" s="156" t="s">
        <v>2</v>
      </c>
      <c r="F9" s="155" t="s">
        <v>25</v>
      </c>
      <c r="G9" s="52" t="s">
        <v>2</v>
      </c>
      <c r="H9" s="170" t="s">
        <v>26</v>
      </c>
      <c r="I9" s="53" t="s">
        <v>25</v>
      </c>
      <c r="J9" s="172" t="s">
        <v>92</v>
      </c>
      <c r="K9" s="154" t="s">
        <v>25</v>
      </c>
      <c r="L9" s="51" t="s">
        <v>2</v>
      </c>
      <c r="M9" s="155" t="s">
        <v>25</v>
      </c>
      <c r="N9" s="51" t="s">
        <v>2</v>
      </c>
      <c r="O9" s="174" t="s">
        <v>26</v>
      </c>
    </row>
    <row r="10" spans="2:15" ht="14.5" customHeight="1">
      <c r="B10" s="169"/>
      <c r="C10" s="169"/>
      <c r="D10" s="157" t="s">
        <v>27</v>
      </c>
      <c r="E10" s="158" t="s">
        <v>28</v>
      </c>
      <c r="F10" s="49" t="s">
        <v>27</v>
      </c>
      <c r="G10" s="50" t="s">
        <v>28</v>
      </c>
      <c r="H10" s="171"/>
      <c r="I10" s="54" t="s">
        <v>27</v>
      </c>
      <c r="J10" s="173"/>
      <c r="K10" s="157" t="s">
        <v>27</v>
      </c>
      <c r="L10" s="158" t="s">
        <v>28</v>
      </c>
      <c r="M10" s="49" t="s">
        <v>27</v>
      </c>
      <c r="N10" s="158" t="s">
        <v>28</v>
      </c>
      <c r="O10" s="175"/>
    </row>
    <row r="11" spans="2:15" ht="14.5" customHeight="1">
      <c r="B11" s="61">
        <v>1</v>
      </c>
      <c r="C11" s="62" t="s">
        <v>3</v>
      </c>
      <c r="D11" s="63">
        <v>689</v>
      </c>
      <c r="E11" s="108">
        <v>0.25853658536585367</v>
      </c>
      <c r="F11" s="63">
        <v>968</v>
      </c>
      <c r="G11" s="68">
        <v>0.30574857864813643</v>
      </c>
      <c r="H11" s="66">
        <v>-0.28822314049586772</v>
      </c>
      <c r="I11" s="67">
        <v>564</v>
      </c>
      <c r="J11" s="68">
        <v>0.22163120567375882</v>
      </c>
      <c r="K11" s="63">
        <v>2259</v>
      </c>
      <c r="L11" s="108">
        <v>0.22859744990892533</v>
      </c>
      <c r="M11" s="63">
        <v>2783</v>
      </c>
      <c r="N11" s="68">
        <v>0.26170772992288882</v>
      </c>
      <c r="O11" s="66">
        <v>-0.18828602227811719</v>
      </c>
    </row>
    <row r="12" spans="2:15" ht="14.5" customHeight="1">
      <c r="B12" s="69">
        <v>2</v>
      </c>
      <c r="C12" s="70" t="s">
        <v>9</v>
      </c>
      <c r="D12" s="71">
        <v>514</v>
      </c>
      <c r="E12" s="113">
        <v>0.19287054409005627</v>
      </c>
      <c r="F12" s="71">
        <v>531</v>
      </c>
      <c r="G12" s="83">
        <v>0.16771951989892608</v>
      </c>
      <c r="H12" s="73">
        <v>-3.2015065913370999E-2</v>
      </c>
      <c r="I12" s="94">
        <v>461</v>
      </c>
      <c r="J12" s="83">
        <v>0.11496746203904551</v>
      </c>
      <c r="K12" s="71">
        <v>1890</v>
      </c>
      <c r="L12" s="113">
        <v>0.19125683060109289</v>
      </c>
      <c r="M12" s="71">
        <v>1604</v>
      </c>
      <c r="N12" s="83">
        <v>0.1508369381230017</v>
      </c>
      <c r="O12" s="73">
        <v>0.1783042394014962</v>
      </c>
    </row>
    <row r="13" spans="2:15" ht="14.5" customHeight="1">
      <c r="B13" s="69">
        <v>3</v>
      </c>
      <c r="C13" s="70" t="s">
        <v>8</v>
      </c>
      <c r="D13" s="71">
        <v>482</v>
      </c>
      <c r="E13" s="113">
        <v>0.18086303939962475</v>
      </c>
      <c r="F13" s="71">
        <v>305</v>
      </c>
      <c r="G13" s="83">
        <v>9.633607075173721E-2</v>
      </c>
      <c r="H13" s="73">
        <v>0.58032786885245891</v>
      </c>
      <c r="I13" s="94">
        <v>528</v>
      </c>
      <c r="J13" s="83">
        <v>-8.7121212121212155E-2</v>
      </c>
      <c r="K13" s="71">
        <v>1772</v>
      </c>
      <c r="L13" s="113">
        <v>0.17931592794980772</v>
      </c>
      <c r="M13" s="71">
        <v>1625</v>
      </c>
      <c r="N13" s="83">
        <v>0.1528117359413203</v>
      </c>
      <c r="O13" s="73">
        <v>9.0461538461538371E-2</v>
      </c>
    </row>
    <row r="14" spans="2:15" ht="14.5" customHeight="1">
      <c r="B14" s="69">
        <v>4</v>
      </c>
      <c r="C14" s="70" t="s">
        <v>4</v>
      </c>
      <c r="D14" s="71">
        <v>321</v>
      </c>
      <c r="E14" s="113">
        <v>0.12045028142589118</v>
      </c>
      <c r="F14" s="71">
        <v>454</v>
      </c>
      <c r="G14" s="83">
        <v>0.14339861023373343</v>
      </c>
      <c r="H14" s="73">
        <v>-0.29295154185022021</v>
      </c>
      <c r="I14" s="94">
        <v>416</v>
      </c>
      <c r="J14" s="83">
        <v>-0.22836538461538458</v>
      </c>
      <c r="K14" s="71">
        <v>1514</v>
      </c>
      <c r="L14" s="113">
        <v>0.15320785266140458</v>
      </c>
      <c r="M14" s="71">
        <v>1499</v>
      </c>
      <c r="N14" s="83">
        <v>0.14096294903140869</v>
      </c>
      <c r="O14" s="73">
        <v>1.0006671114076049E-2</v>
      </c>
    </row>
    <row r="15" spans="2:15" ht="14.5" customHeight="1">
      <c r="B15" s="69">
        <v>5</v>
      </c>
      <c r="C15" s="70" t="s">
        <v>10</v>
      </c>
      <c r="D15" s="71">
        <v>210</v>
      </c>
      <c r="E15" s="113">
        <v>7.879924953095685E-2</v>
      </c>
      <c r="F15" s="71">
        <v>531</v>
      </c>
      <c r="G15" s="75">
        <v>0.16771951989892608</v>
      </c>
      <c r="H15" s="73">
        <v>-0.60451977401129942</v>
      </c>
      <c r="I15" s="74">
        <v>270</v>
      </c>
      <c r="J15" s="75">
        <v>-0.22222222222222221</v>
      </c>
      <c r="K15" s="71">
        <v>1065</v>
      </c>
      <c r="L15" s="113">
        <v>0.10777170613236187</v>
      </c>
      <c r="M15" s="71">
        <v>1897</v>
      </c>
      <c r="N15" s="75">
        <v>0.1783900695881136</v>
      </c>
      <c r="O15" s="73">
        <v>-0.43858724301528729</v>
      </c>
    </row>
    <row r="16" spans="2:15" ht="14.5" customHeight="1">
      <c r="B16" s="69">
        <v>6</v>
      </c>
      <c r="C16" s="70" t="s">
        <v>12</v>
      </c>
      <c r="D16" s="71">
        <v>197</v>
      </c>
      <c r="E16" s="113">
        <v>7.392120075046904E-2</v>
      </c>
      <c r="F16" s="71">
        <v>217</v>
      </c>
      <c r="G16" s="75">
        <v>6.8540745420088436E-2</v>
      </c>
      <c r="H16" s="73">
        <v>-9.2165898617511566E-2</v>
      </c>
      <c r="I16" s="74">
        <v>188</v>
      </c>
      <c r="J16" s="75">
        <v>4.7872340425531901E-2</v>
      </c>
      <c r="K16" s="71">
        <v>617</v>
      </c>
      <c r="L16" s="113">
        <v>6.2436753693584292E-2</v>
      </c>
      <c r="M16" s="71">
        <v>675</v>
      </c>
      <c r="N16" s="75">
        <v>6.3475644160240735E-2</v>
      </c>
      <c r="O16" s="73">
        <v>-8.5925925925925961E-2</v>
      </c>
    </row>
    <row r="17" spans="2:15" ht="14.5" customHeight="1">
      <c r="B17" s="69">
        <v>7</v>
      </c>
      <c r="C17" s="70" t="s">
        <v>11</v>
      </c>
      <c r="D17" s="71">
        <v>188</v>
      </c>
      <c r="E17" s="113">
        <v>7.0544090056285175E-2</v>
      </c>
      <c r="F17" s="71">
        <v>93</v>
      </c>
      <c r="G17" s="83">
        <v>2.9374605180037903E-2</v>
      </c>
      <c r="H17" s="73">
        <v>1.021505376344086</v>
      </c>
      <c r="I17" s="94">
        <v>142</v>
      </c>
      <c r="J17" s="83">
        <v>0.323943661971831</v>
      </c>
      <c r="K17" s="71">
        <v>498</v>
      </c>
      <c r="L17" s="113">
        <v>5.0394656952034003E-2</v>
      </c>
      <c r="M17" s="71">
        <v>381</v>
      </c>
      <c r="N17" s="83">
        <v>3.5828474703780325E-2</v>
      </c>
      <c r="O17" s="73">
        <v>0.30708661417322825</v>
      </c>
    </row>
    <row r="18" spans="2:15">
      <c r="B18" s="165" t="s">
        <v>59</v>
      </c>
      <c r="C18" s="166"/>
      <c r="D18" s="45">
        <f>SUM(D11:D17)</f>
        <v>2601</v>
      </c>
      <c r="E18" s="29">
        <f>D18/D20</f>
        <v>0.97598499061913691</v>
      </c>
      <c r="F18" s="27">
        <f>SUM(F11:F17)</f>
        <v>3099</v>
      </c>
      <c r="G18" s="29">
        <f>F18/F20</f>
        <v>0.97883765003158563</v>
      </c>
      <c r="H18" s="43">
        <f>D18/F18-1</f>
        <v>-0.16069699903194579</v>
      </c>
      <c r="I18" s="27">
        <f>SUM(I11:I17)</f>
        <v>2569</v>
      </c>
      <c r="J18" s="29">
        <f>D18/I18-1</f>
        <v>1.245620864149477E-2</v>
      </c>
      <c r="K18" s="27">
        <f>SUM(K11:K17)</f>
        <v>9615</v>
      </c>
      <c r="L18" s="29">
        <f>K18/K20</f>
        <v>0.97298117789921068</v>
      </c>
      <c r="M18" s="27">
        <f>SUM(M11:M17)</f>
        <v>10464</v>
      </c>
      <c r="N18" s="29">
        <f>M18/M20</f>
        <v>0.98401354147075415</v>
      </c>
      <c r="O18" s="43">
        <f>K18/M18-1</f>
        <v>-8.1135321100917479E-2</v>
      </c>
    </row>
    <row r="19" spans="2:15">
      <c r="B19" s="165" t="s">
        <v>29</v>
      </c>
      <c r="C19" s="166"/>
      <c r="D19" s="27">
        <f>D20-D18</f>
        <v>64</v>
      </c>
      <c r="E19" s="29">
        <f>D19/D20</f>
        <v>2.4015009380863039E-2</v>
      </c>
      <c r="F19" s="27">
        <f>F20-F18</f>
        <v>67</v>
      </c>
      <c r="G19" s="29">
        <f>F19/F20</f>
        <v>2.1162349968414405E-2</v>
      </c>
      <c r="H19" s="43">
        <f>D19/F19-1</f>
        <v>-4.4776119402985093E-2</v>
      </c>
      <c r="I19" s="27">
        <f>I20-I18</f>
        <v>81</v>
      </c>
      <c r="J19" s="29">
        <f>D19/I19-1</f>
        <v>-0.20987654320987659</v>
      </c>
      <c r="K19" s="27">
        <f>K20-K18</f>
        <v>267</v>
      </c>
      <c r="L19" s="44">
        <f>K19/K20</f>
        <v>2.7018822100789312E-2</v>
      </c>
      <c r="M19" s="27">
        <f>M20-M18</f>
        <v>170</v>
      </c>
      <c r="N19" s="29">
        <f>M19/M20</f>
        <v>1.5986458529245816E-2</v>
      </c>
      <c r="O19" s="43">
        <f>K19/M19-1</f>
        <v>0.57058823529411762</v>
      </c>
    </row>
    <row r="20" spans="2:15">
      <c r="B20" s="163" t="s">
        <v>30</v>
      </c>
      <c r="C20" s="164"/>
      <c r="D20" s="46">
        <v>2665</v>
      </c>
      <c r="E20" s="76">
        <v>1</v>
      </c>
      <c r="F20" s="46">
        <v>3166</v>
      </c>
      <c r="G20" s="77">
        <v>1</v>
      </c>
      <c r="H20" s="41">
        <v>-0.15824384080859133</v>
      </c>
      <c r="I20" s="47">
        <v>2650</v>
      </c>
      <c r="J20" s="42">
        <v>5.6603773584906758E-3</v>
      </c>
      <c r="K20" s="46">
        <v>9882</v>
      </c>
      <c r="L20" s="76">
        <v>1</v>
      </c>
      <c r="M20" s="46">
        <v>10634</v>
      </c>
      <c r="N20" s="77">
        <v>1</v>
      </c>
      <c r="O20" s="41">
        <v>-7.0716569494075565E-2</v>
      </c>
    </row>
    <row r="21" spans="2:15">
      <c r="B21" s="48" t="s">
        <v>85</v>
      </c>
    </row>
    <row r="22" spans="2:15">
      <c r="B22" s="137" t="s">
        <v>64</v>
      </c>
    </row>
    <row r="23" spans="2:15">
      <c r="B23" s="140" t="s">
        <v>65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2" priority="93" operator="lessThan">
      <formula>0</formula>
    </cfRule>
  </conditionalFormatting>
  <conditionalFormatting sqref="H19">
    <cfRule type="cellIs" dxfId="131" priority="94" operator="lessThan">
      <formula>0</formula>
    </cfRule>
  </conditionalFormatting>
  <conditionalFormatting sqref="J18:J19">
    <cfRule type="cellIs" dxfId="130" priority="92" operator="lessThan">
      <formula>0</formula>
    </cfRule>
  </conditionalFormatting>
  <conditionalFormatting sqref="O19">
    <cfRule type="cellIs" dxfId="129" priority="91" operator="lessThan">
      <formula>0</formula>
    </cfRule>
  </conditionalFormatting>
  <conditionalFormatting sqref="O18">
    <cfRule type="cellIs" dxfId="128" priority="90" operator="lessThan">
      <formula>0</formula>
    </cfRule>
  </conditionalFormatting>
  <conditionalFormatting sqref="O20 J20 H20">
    <cfRule type="cellIs" dxfId="127" priority="13" operator="lessThan">
      <formula>0</formula>
    </cfRule>
  </conditionalFormatting>
  <conditionalFormatting sqref="H11:H15 J11:J15 O11:O15">
    <cfRule type="cellIs" dxfId="126" priority="6" operator="lessThan">
      <formula>0</formula>
    </cfRule>
  </conditionalFormatting>
  <conditionalFormatting sqref="H16:H17 J16:J17 O16:O17">
    <cfRule type="cellIs" dxfId="125" priority="5" operator="lessThan">
      <formula>0</formula>
    </cfRule>
  </conditionalFormatting>
  <conditionalFormatting sqref="D11:E17 G11:J17 L11:L17 N11:O17">
    <cfRule type="cellIs" dxfId="124" priority="4" operator="equal">
      <formula>0</formula>
    </cfRule>
  </conditionalFormatting>
  <conditionalFormatting sqref="F11:F17">
    <cfRule type="cellIs" dxfId="123" priority="3" operator="equal">
      <formula>0</formula>
    </cfRule>
  </conditionalFormatting>
  <conditionalFormatting sqref="K11:K17">
    <cfRule type="cellIs" dxfId="122" priority="2" operator="equal">
      <formula>0</formula>
    </cfRule>
  </conditionalFormatting>
  <conditionalFormatting sqref="M11:M17">
    <cfRule type="cellIs" dxfId="12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149">
        <v>44686</v>
      </c>
    </row>
    <row r="2" spans="2:15" ht="14.5" customHeight="1">
      <c r="B2" s="192" t="s">
        <v>19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1"/>
    </row>
    <row r="3" spans="2:15" ht="14.5" customHeight="1">
      <c r="B3" s="193" t="s">
        <v>20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9" t="s">
        <v>35</v>
      </c>
    </row>
    <row r="4" spans="2:15" ht="14.5" customHeight="1">
      <c r="B4" s="180" t="s">
        <v>21</v>
      </c>
      <c r="C4" s="180" t="s">
        <v>1</v>
      </c>
      <c r="D4" s="182" t="s">
        <v>87</v>
      </c>
      <c r="E4" s="183"/>
      <c r="F4" s="183"/>
      <c r="G4" s="183"/>
      <c r="H4" s="184"/>
      <c r="I4" s="183" t="s">
        <v>78</v>
      </c>
      <c r="J4" s="183"/>
      <c r="K4" s="182" t="s">
        <v>88</v>
      </c>
      <c r="L4" s="183"/>
      <c r="M4" s="183"/>
      <c r="N4" s="183"/>
      <c r="O4" s="184"/>
    </row>
    <row r="5" spans="2:15" ht="14.5" customHeight="1">
      <c r="B5" s="181"/>
      <c r="C5" s="181"/>
      <c r="D5" s="194" t="s">
        <v>89</v>
      </c>
      <c r="E5" s="195"/>
      <c r="F5" s="195"/>
      <c r="G5" s="195"/>
      <c r="H5" s="196"/>
      <c r="I5" s="195" t="s">
        <v>79</v>
      </c>
      <c r="J5" s="195"/>
      <c r="K5" s="194" t="s">
        <v>90</v>
      </c>
      <c r="L5" s="195"/>
      <c r="M5" s="195"/>
      <c r="N5" s="195"/>
      <c r="O5" s="196"/>
    </row>
    <row r="6" spans="2:15" ht="14.5" customHeight="1">
      <c r="B6" s="181"/>
      <c r="C6" s="197"/>
      <c r="D6" s="176">
        <v>2022</v>
      </c>
      <c r="E6" s="177"/>
      <c r="F6" s="185">
        <v>2021</v>
      </c>
      <c r="G6" s="185"/>
      <c r="H6" s="187" t="s">
        <v>22</v>
      </c>
      <c r="I6" s="189">
        <v>2022</v>
      </c>
      <c r="J6" s="176" t="s">
        <v>91</v>
      </c>
      <c r="K6" s="176">
        <v>2022</v>
      </c>
      <c r="L6" s="177"/>
      <c r="M6" s="185">
        <v>2021</v>
      </c>
      <c r="N6" s="177"/>
      <c r="O6" s="167" t="s">
        <v>22</v>
      </c>
    </row>
    <row r="7" spans="2:15" ht="14.5" customHeight="1">
      <c r="B7" s="168" t="s">
        <v>21</v>
      </c>
      <c r="C7" s="198" t="s">
        <v>24</v>
      </c>
      <c r="D7" s="178"/>
      <c r="E7" s="179"/>
      <c r="F7" s="186"/>
      <c r="G7" s="186"/>
      <c r="H7" s="188"/>
      <c r="I7" s="190"/>
      <c r="J7" s="191"/>
      <c r="K7" s="178"/>
      <c r="L7" s="179"/>
      <c r="M7" s="186"/>
      <c r="N7" s="179"/>
      <c r="O7" s="167"/>
    </row>
    <row r="8" spans="2:15" ht="14.5" customHeight="1">
      <c r="B8" s="168"/>
      <c r="C8" s="198"/>
      <c r="D8" s="154" t="s">
        <v>25</v>
      </c>
      <c r="E8" s="156" t="s">
        <v>2</v>
      </c>
      <c r="F8" s="155" t="s">
        <v>25</v>
      </c>
      <c r="G8" s="52" t="s">
        <v>2</v>
      </c>
      <c r="H8" s="170" t="s">
        <v>26</v>
      </c>
      <c r="I8" s="53" t="s">
        <v>25</v>
      </c>
      <c r="J8" s="172" t="s">
        <v>92</v>
      </c>
      <c r="K8" s="154" t="s">
        <v>25</v>
      </c>
      <c r="L8" s="51" t="s">
        <v>2</v>
      </c>
      <c r="M8" s="155" t="s">
        <v>25</v>
      </c>
      <c r="N8" s="51" t="s">
        <v>2</v>
      </c>
      <c r="O8" s="174" t="s">
        <v>26</v>
      </c>
    </row>
    <row r="9" spans="2:15" ht="14.5" customHeight="1">
      <c r="B9" s="169"/>
      <c r="C9" s="199"/>
      <c r="D9" s="157" t="s">
        <v>27</v>
      </c>
      <c r="E9" s="158" t="s">
        <v>28</v>
      </c>
      <c r="F9" s="49" t="s">
        <v>27</v>
      </c>
      <c r="G9" s="50" t="s">
        <v>28</v>
      </c>
      <c r="H9" s="171"/>
      <c r="I9" s="54" t="s">
        <v>27</v>
      </c>
      <c r="J9" s="173"/>
      <c r="K9" s="157" t="s">
        <v>27</v>
      </c>
      <c r="L9" s="158" t="s">
        <v>28</v>
      </c>
      <c r="M9" s="49" t="s">
        <v>27</v>
      </c>
      <c r="N9" s="158" t="s">
        <v>28</v>
      </c>
      <c r="O9" s="175"/>
    </row>
    <row r="10" spans="2:15" ht="14.5" customHeight="1">
      <c r="B10" s="69"/>
      <c r="C10" s="62" t="s">
        <v>12</v>
      </c>
      <c r="D10" s="78">
        <v>137</v>
      </c>
      <c r="E10" s="64">
        <v>0.66829268292682931</v>
      </c>
      <c r="F10" s="79">
        <v>90</v>
      </c>
      <c r="G10" s="65">
        <v>0.42452830188679247</v>
      </c>
      <c r="H10" s="66">
        <v>0.52222222222222214</v>
      </c>
      <c r="I10" s="79">
        <v>123</v>
      </c>
      <c r="J10" s="68">
        <v>0.11382113821138207</v>
      </c>
      <c r="K10" s="78">
        <v>401</v>
      </c>
      <c r="L10" s="64">
        <v>0.54189189189189191</v>
      </c>
      <c r="M10" s="79">
        <v>301</v>
      </c>
      <c r="N10" s="65">
        <v>0.41289437585733885</v>
      </c>
      <c r="O10" s="66">
        <v>0.33222591362126241</v>
      </c>
    </row>
    <row r="11" spans="2:15" ht="14.5" customHeight="1">
      <c r="B11" s="69"/>
      <c r="C11" s="70" t="s">
        <v>9</v>
      </c>
      <c r="D11" s="80">
        <v>26</v>
      </c>
      <c r="E11" s="72">
        <v>0.12682926829268293</v>
      </c>
      <c r="F11" s="81">
        <v>53</v>
      </c>
      <c r="G11" s="82">
        <v>0.25</v>
      </c>
      <c r="H11" s="73">
        <v>-0.50943396226415094</v>
      </c>
      <c r="I11" s="81">
        <v>34</v>
      </c>
      <c r="J11" s="83">
        <v>-0.23529411764705888</v>
      </c>
      <c r="K11" s="80">
        <v>109</v>
      </c>
      <c r="L11" s="72">
        <v>0.14729729729729729</v>
      </c>
      <c r="M11" s="81">
        <v>180</v>
      </c>
      <c r="N11" s="82">
        <v>0.24691358024691357</v>
      </c>
      <c r="O11" s="73">
        <v>-0.39444444444444449</v>
      </c>
    </row>
    <row r="12" spans="2:15" ht="14.5" customHeight="1">
      <c r="B12" s="69"/>
      <c r="C12" s="70" t="s">
        <v>4</v>
      </c>
      <c r="D12" s="80">
        <v>17</v>
      </c>
      <c r="E12" s="72">
        <v>8.2926829268292687E-2</v>
      </c>
      <c r="F12" s="81">
        <v>35</v>
      </c>
      <c r="G12" s="82">
        <v>0.1650943396226415</v>
      </c>
      <c r="H12" s="73">
        <v>-0.51428571428571423</v>
      </c>
      <c r="I12" s="81">
        <v>16</v>
      </c>
      <c r="J12" s="83">
        <v>6.25E-2</v>
      </c>
      <c r="K12" s="80">
        <v>85</v>
      </c>
      <c r="L12" s="72">
        <v>0.11486486486486487</v>
      </c>
      <c r="M12" s="81">
        <v>143</v>
      </c>
      <c r="N12" s="82">
        <v>0.19615912208504802</v>
      </c>
      <c r="O12" s="73">
        <v>-0.40559440559440563</v>
      </c>
    </row>
    <row r="13" spans="2:15" ht="14.5" customHeight="1">
      <c r="B13" s="69"/>
      <c r="C13" s="70" t="s">
        <v>40</v>
      </c>
      <c r="D13" s="80">
        <v>9</v>
      </c>
      <c r="E13" s="72">
        <v>4.3902439024390241E-2</v>
      </c>
      <c r="F13" s="81">
        <v>8</v>
      </c>
      <c r="G13" s="82">
        <v>3.7735849056603772E-2</v>
      </c>
      <c r="H13" s="73">
        <v>0.125</v>
      </c>
      <c r="I13" s="81">
        <v>21</v>
      </c>
      <c r="J13" s="83">
        <v>-0.5714285714285714</v>
      </c>
      <c r="K13" s="80">
        <v>55</v>
      </c>
      <c r="L13" s="72">
        <v>7.4324324324324328E-2</v>
      </c>
      <c r="M13" s="81">
        <v>28</v>
      </c>
      <c r="N13" s="82">
        <v>3.8408779149519894E-2</v>
      </c>
      <c r="O13" s="73">
        <v>0.96428571428571419</v>
      </c>
    </row>
    <row r="14" spans="2:15" ht="14.5" customHeight="1">
      <c r="B14" s="110"/>
      <c r="C14" s="70" t="s">
        <v>3</v>
      </c>
      <c r="D14" s="80">
        <v>7</v>
      </c>
      <c r="E14" s="72">
        <v>3.4146341463414637E-2</v>
      </c>
      <c r="F14" s="81">
        <v>7</v>
      </c>
      <c r="G14" s="82">
        <v>3.3018867924528301E-2</v>
      </c>
      <c r="H14" s="73">
        <v>0</v>
      </c>
      <c r="I14" s="81">
        <v>13</v>
      </c>
      <c r="J14" s="83">
        <v>-0.46153846153846156</v>
      </c>
      <c r="K14" s="80">
        <v>41</v>
      </c>
      <c r="L14" s="72">
        <v>5.5405405405405408E-2</v>
      </c>
      <c r="M14" s="81">
        <v>26</v>
      </c>
      <c r="N14" s="82">
        <v>3.5665294924554183E-2</v>
      </c>
      <c r="O14" s="73">
        <v>0.57692307692307687</v>
      </c>
    </row>
    <row r="15" spans="2:15" ht="14.5" customHeight="1">
      <c r="B15" s="69"/>
      <c r="C15" s="70" t="s">
        <v>11</v>
      </c>
      <c r="D15" s="80">
        <v>4</v>
      </c>
      <c r="E15" s="72">
        <v>1.9512195121951219E-2</v>
      </c>
      <c r="F15" s="81">
        <v>3</v>
      </c>
      <c r="G15" s="82">
        <v>1.4150943396226415E-2</v>
      </c>
      <c r="H15" s="73">
        <v>0.33333333333333326</v>
      </c>
      <c r="I15" s="81">
        <v>5</v>
      </c>
      <c r="J15" s="83">
        <v>-0.19999999999999996</v>
      </c>
      <c r="K15" s="80">
        <v>11</v>
      </c>
      <c r="L15" s="72">
        <v>1.4864864864864866E-2</v>
      </c>
      <c r="M15" s="81">
        <v>12</v>
      </c>
      <c r="N15" s="82">
        <v>1.646090534979424E-2</v>
      </c>
      <c r="O15" s="73">
        <v>-8.333333333333337E-2</v>
      </c>
    </row>
    <row r="16" spans="2:15" ht="14.5" customHeight="1">
      <c r="B16" s="69"/>
      <c r="C16" s="70" t="s">
        <v>17</v>
      </c>
      <c r="D16" s="80">
        <v>2</v>
      </c>
      <c r="E16" s="72">
        <v>9.7560975609756097E-3</v>
      </c>
      <c r="F16" s="81">
        <v>4</v>
      </c>
      <c r="G16" s="82">
        <v>1.8867924528301886E-2</v>
      </c>
      <c r="H16" s="73">
        <v>-0.5</v>
      </c>
      <c r="I16" s="81">
        <v>1</v>
      </c>
      <c r="J16" s="83">
        <v>1</v>
      </c>
      <c r="K16" s="80">
        <v>11</v>
      </c>
      <c r="L16" s="72">
        <v>1.4864864864864866E-2</v>
      </c>
      <c r="M16" s="81">
        <v>9</v>
      </c>
      <c r="N16" s="82">
        <v>1.2345679012345678E-2</v>
      </c>
      <c r="O16" s="73">
        <v>0.22222222222222232</v>
      </c>
    </row>
    <row r="17" spans="2:15" ht="14.5" customHeight="1">
      <c r="B17" s="127"/>
      <c r="C17" s="84" t="s">
        <v>29</v>
      </c>
      <c r="D17" s="85">
        <v>3</v>
      </c>
      <c r="E17" s="86">
        <v>1.4634146341463415E-2</v>
      </c>
      <c r="F17" s="85">
        <v>12</v>
      </c>
      <c r="G17" s="86">
        <v>5.6603773584905662E-2</v>
      </c>
      <c r="H17" s="87">
        <v>-0.75</v>
      </c>
      <c r="I17" s="85">
        <v>16</v>
      </c>
      <c r="J17" s="86">
        <v>7.0175438596491224E-2</v>
      </c>
      <c r="K17" s="85">
        <v>27</v>
      </c>
      <c r="L17" s="86">
        <v>3.6486486486486489E-2</v>
      </c>
      <c r="M17" s="85">
        <v>30</v>
      </c>
      <c r="N17" s="86">
        <v>4.1152263374485597E-2</v>
      </c>
      <c r="O17" s="88">
        <v>-9.9999999999999978E-2</v>
      </c>
    </row>
    <row r="18" spans="2:15" ht="14.5" customHeight="1">
      <c r="B18" s="23" t="s">
        <v>5</v>
      </c>
      <c r="C18" s="89" t="s">
        <v>30</v>
      </c>
      <c r="D18" s="90">
        <v>205</v>
      </c>
      <c r="E18" s="15">
        <v>1</v>
      </c>
      <c r="F18" s="90">
        <v>212</v>
      </c>
      <c r="G18" s="15">
        <v>1.0000000000000004</v>
      </c>
      <c r="H18" s="16">
        <v>-3.301886792452835E-2</v>
      </c>
      <c r="I18" s="90">
        <v>228</v>
      </c>
      <c r="J18" s="17">
        <v>-0.10087719298245612</v>
      </c>
      <c r="K18" s="90">
        <v>740</v>
      </c>
      <c r="L18" s="15">
        <v>0.99999999999999989</v>
      </c>
      <c r="M18" s="90">
        <v>729</v>
      </c>
      <c r="N18" s="17">
        <v>1</v>
      </c>
      <c r="O18" s="19">
        <v>1.5089163237311354E-2</v>
      </c>
    </row>
    <row r="19" spans="2:15" ht="14.5" customHeight="1">
      <c r="B19" s="69"/>
      <c r="C19" s="62" t="s">
        <v>3</v>
      </c>
      <c r="D19" s="78">
        <v>682</v>
      </c>
      <c r="E19" s="64">
        <v>0.27723577235772356</v>
      </c>
      <c r="F19" s="79">
        <v>961</v>
      </c>
      <c r="G19" s="65">
        <v>0.32554200542005418</v>
      </c>
      <c r="H19" s="66">
        <v>-0.29032258064516125</v>
      </c>
      <c r="I19" s="79">
        <v>551</v>
      </c>
      <c r="J19" s="68">
        <v>0.23774954627949185</v>
      </c>
      <c r="K19" s="78">
        <v>2218</v>
      </c>
      <c r="L19" s="64">
        <v>0.24269613743297955</v>
      </c>
      <c r="M19" s="79">
        <v>2757</v>
      </c>
      <c r="N19" s="65">
        <v>0.27899210686095932</v>
      </c>
      <c r="O19" s="66">
        <v>-0.19550235763511059</v>
      </c>
    </row>
    <row r="20" spans="2:15" ht="14.5" customHeight="1">
      <c r="B20" s="69"/>
      <c r="C20" s="70" t="s">
        <v>9</v>
      </c>
      <c r="D20" s="80">
        <v>488</v>
      </c>
      <c r="E20" s="72">
        <v>0.19837398373983739</v>
      </c>
      <c r="F20" s="81">
        <v>478</v>
      </c>
      <c r="G20" s="82">
        <v>0.1619241192411924</v>
      </c>
      <c r="H20" s="73">
        <v>2.0920502092050208E-2</v>
      </c>
      <c r="I20" s="81">
        <v>427</v>
      </c>
      <c r="J20" s="83">
        <v>0.14285714285714279</v>
      </c>
      <c r="K20" s="80">
        <v>1780</v>
      </c>
      <c r="L20" s="72">
        <v>0.19476966845387897</v>
      </c>
      <c r="M20" s="81">
        <v>1424</v>
      </c>
      <c r="N20" s="82">
        <v>0.14410038453754301</v>
      </c>
      <c r="O20" s="73">
        <v>0.25</v>
      </c>
    </row>
    <row r="21" spans="2:15" ht="14.5" customHeight="1">
      <c r="B21" s="69"/>
      <c r="C21" s="70" t="s">
        <v>8</v>
      </c>
      <c r="D21" s="80">
        <v>482</v>
      </c>
      <c r="E21" s="72">
        <v>0.19593495934959348</v>
      </c>
      <c r="F21" s="81">
        <v>305</v>
      </c>
      <c r="G21" s="82">
        <v>0.10331978319783197</v>
      </c>
      <c r="H21" s="73">
        <v>0.58032786885245891</v>
      </c>
      <c r="I21" s="81">
        <v>525</v>
      </c>
      <c r="J21" s="83">
        <v>-8.1904761904761925E-2</v>
      </c>
      <c r="K21" s="80">
        <v>1763</v>
      </c>
      <c r="L21" s="72">
        <v>0.19290950869898238</v>
      </c>
      <c r="M21" s="81">
        <v>1623</v>
      </c>
      <c r="N21" s="82">
        <v>0.16423800850030359</v>
      </c>
      <c r="O21" s="73">
        <v>8.6260012322858959E-2</v>
      </c>
    </row>
    <row r="22" spans="2:15" ht="14.5" customHeight="1">
      <c r="B22" s="69"/>
      <c r="C22" s="70" t="s">
        <v>4</v>
      </c>
      <c r="D22" s="80">
        <v>304</v>
      </c>
      <c r="E22" s="72">
        <v>0.12357723577235773</v>
      </c>
      <c r="F22" s="81">
        <v>417</v>
      </c>
      <c r="G22" s="82">
        <v>0.14126016260162602</v>
      </c>
      <c r="H22" s="73">
        <v>-0.27098321342925658</v>
      </c>
      <c r="I22" s="81">
        <v>400</v>
      </c>
      <c r="J22" s="83">
        <v>-0.24</v>
      </c>
      <c r="K22" s="80">
        <v>1429</v>
      </c>
      <c r="L22" s="72">
        <v>0.15636284057336688</v>
      </c>
      <c r="M22" s="81">
        <v>1334</v>
      </c>
      <c r="N22" s="82">
        <v>0.13499291641368144</v>
      </c>
      <c r="O22" s="73">
        <v>7.1214392803598203E-2</v>
      </c>
    </row>
    <row r="23" spans="2:15" ht="14.5" customHeight="1">
      <c r="B23" s="110"/>
      <c r="C23" s="70" t="s">
        <v>10</v>
      </c>
      <c r="D23" s="80">
        <v>210</v>
      </c>
      <c r="E23" s="72">
        <v>8.5365853658536592E-2</v>
      </c>
      <c r="F23" s="81">
        <v>531</v>
      </c>
      <c r="G23" s="82">
        <v>0.1798780487804878</v>
      </c>
      <c r="H23" s="73">
        <v>-0.60451977401129942</v>
      </c>
      <c r="I23" s="81">
        <v>270</v>
      </c>
      <c r="J23" s="83">
        <v>-0.22222222222222221</v>
      </c>
      <c r="K23" s="80">
        <v>1065</v>
      </c>
      <c r="L23" s="72">
        <v>0.11653353758616916</v>
      </c>
      <c r="M23" s="81">
        <v>1897</v>
      </c>
      <c r="N23" s="82">
        <v>0.19196518923294881</v>
      </c>
      <c r="O23" s="73">
        <v>-0.43858724301528729</v>
      </c>
    </row>
    <row r="24" spans="2:15" ht="14.5" customHeight="1">
      <c r="B24" s="69"/>
      <c r="C24" s="70" t="s">
        <v>11</v>
      </c>
      <c r="D24" s="80">
        <v>184</v>
      </c>
      <c r="E24" s="72">
        <v>7.4796747967479676E-2</v>
      </c>
      <c r="F24" s="81">
        <v>90</v>
      </c>
      <c r="G24" s="82">
        <v>3.048780487804878E-2</v>
      </c>
      <c r="H24" s="73">
        <v>1.0444444444444443</v>
      </c>
      <c r="I24" s="81">
        <v>137</v>
      </c>
      <c r="J24" s="83">
        <v>0.34306569343065685</v>
      </c>
      <c r="K24" s="80">
        <v>487</v>
      </c>
      <c r="L24" s="72">
        <v>5.3288105919684865E-2</v>
      </c>
      <c r="M24" s="81">
        <v>368</v>
      </c>
      <c r="N24" s="82">
        <v>3.7239425217567297E-2</v>
      </c>
      <c r="O24" s="73">
        <v>0.32336956521739135</v>
      </c>
    </row>
    <row r="25" spans="2:15" ht="14.5" customHeight="1">
      <c r="B25" s="69"/>
      <c r="C25" s="70" t="s">
        <v>12</v>
      </c>
      <c r="D25" s="80">
        <v>60</v>
      </c>
      <c r="E25" s="72">
        <v>2.4390243902439025E-2</v>
      </c>
      <c r="F25" s="81">
        <v>127</v>
      </c>
      <c r="G25" s="82">
        <v>4.3021680216802166E-2</v>
      </c>
      <c r="H25" s="73">
        <v>-0.52755905511811019</v>
      </c>
      <c r="I25" s="81">
        <v>65</v>
      </c>
      <c r="J25" s="83">
        <v>-7.6923076923076872E-2</v>
      </c>
      <c r="K25" s="80">
        <v>214</v>
      </c>
      <c r="L25" s="72">
        <v>2.3416128679286573E-2</v>
      </c>
      <c r="M25" s="81">
        <v>374</v>
      </c>
      <c r="N25" s="82">
        <v>3.7846589759158063E-2</v>
      </c>
      <c r="O25" s="73">
        <v>-0.42780748663101609</v>
      </c>
    </row>
    <row r="26" spans="2:15" ht="14.5" customHeight="1">
      <c r="B26" s="69"/>
      <c r="C26" s="70" t="s">
        <v>61</v>
      </c>
      <c r="D26" s="80">
        <v>47</v>
      </c>
      <c r="E26" s="72">
        <v>1.9105691056910568E-2</v>
      </c>
      <c r="F26" s="81">
        <v>40</v>
      </c>
      <c r="G26" s="82">
        <v>1.3550135501355014E-2</v>
      </c>
      <c r="H26" s="73">
        <v>0.17500000000000004</v>
      </c>
      <c r="I26" s="81">
        <v>47</v>
      </c>
      <c r="J26" s="83">
        <v>0</v>
      </c>
      <c r="K26" s="80">
        <v>174</v>
      </c>
      <c r="L26" s="72">
        <v>1.9039282197176936E-2</v>
      </c>
      <c r="M26" s="81">
        <v>99</v>
      </c>
      <c r="N26" s="82">
        <v>1.0018214936247723E-2</v>
      </c>
      <c r="O26" s="73">
        <v>0.75757575757575757</v>
      </c>
    </row>
    <row r="27" spans="2:15" ht="14.5" customHeight="1">
      <c r="B27" s="127"/>
      <c r="C27" s="84" t="s">
        <v>29</v>
      </c>
      <c r="D27" s="85">
        <v>3</v>
      </c>
      <c r="E27" s="86">
        <v>1.2195121951219512E-3</v>
      </c>
      <c r="F27" s="85">
        <v>3</v>
      </c>
      <c r="G27" s="91">
        <v>1.0162601626016259E-3</v>
      </c>
      <c r="H27" s="87">
        <v>0</v>
      </c>
      <c r="I27" s="85">
        <v>0</v>
      </c>
      <c r="J27" s="92"/>
      <c r="K27" s="85">
        <v>9</v>
      </c>
      <c r="L27" s="91">
        <v>9.8479045847466896E-4</v>
      </c>
      <c r="M27" s="85">
        <v>6</v>
      </c>
      <c r="N27" s="91">
        <v>6.0716454159077113E-4</v>
      </c>
      <c r="O27" s="88">
        <v>0.5</v>
      </c>
    </row>
    <row r="28" spans="2:15" ht="14.5" customHeight="1">
      <c r="B28" s="22" t="s">
        <v>6</v>
      </c>
      <c r="C28" s="89" t="s">
        <v>30</v>
      </c>
      <c r="D28" s="34">
        <v>2460</v>
      </c>
      <c r="E28" s="15">
        <v>0.99999999999999989</v>
      </c>
      <c r="F28" s="34">
        <v>2952</v>
      </c>
      <c r="G28" s="15">
        <v>1</v>
      </c>
      <c r="H28" s="16">
        <v>-0.16666666666666663</v>
      </c>
      <c r="I28" s="34">
        <v>2422</v>
      </c>
      <c r="J28" s="17">
        <v>1.5689512799339278E-2</v>
      </c>
      <c r="K28" s="34">
        <v>9139</v>
      </c>
      <c r="L28" s="15">
        <v>0.99999999999999989</v>
      </c>
      <c r="M28" s="34">
        <v>9882</v>
      </c>
      <c r="N28" s="17">
        <v>1.0000000000000002</v>
      </c>
      <c r="O28" s="19">
        <v>-7.5187209066990501E-2</v>
      </c>
    </row>
    <row r="29" spans="2:15" ht="14.5" customHeight="1">
      <c r="B29" s="22" t="s">
        <v>50</v>
      </c>
      <c r="C29" s="89" t="s">
        <v>30</v>
      </c>
      <c r="D29" s="90">
        <v>0</v>
      </c>
      <c r="E29" s="15">
        <v>0</v>
      </c>
      <c r="F29" s="90">
        <v>2</v>
      </c>
      <c r="G29" s="15">
        <v>1</v>
      </c>
      <c r="H29" s="16">
        <v>-1</v>
      </c>
      <c r="I29" s="90">
        <v>0</v>
      </c>
      <c r="J29" s="17"/>
      <c r="K29" s="90">
        <v>3</v>
      </c>
      <c r="L29" s="15">
        <v>1</v>
      </c>
      <c r="M29" s="90">
        <v>23</v>
      </c>
      <c r="N29" s="17">
        <v>1</v>
      </c>
      <c r="O29" s="19">
        <v>-0.86956521739130432</v>
      </c>
    </row>
    <row r="30" spans="2:15" ht="14.5" customHeight="1">
      <c r="B30" s="23"/>
      <c r="C30" s="93" t="s">
        <v>30</v>
      </c>
      <c r="D30" s="35">
        <v>2665</v>
      </c>
      <c r="E30" s="10">
        <v>1</v>
      </c>
      <c r="F30" s="35">
        <v>3166</v>
      </c>
      <c r="G30" s="10">
        <v>1</v>
      </c>
      <c r="H30" s="11">
        <v>-0.15824384080859133</v>
      </c>
      <c r="I30" s="35">
        <v>2650</v>
      </c>
      <c r="J30" s="12">
        <v>5.6603773584906758E-3</v>
      </c>
      <c r="K30" s="35">
        <v>9882</v>
      </c>
      <c r="L30" s="10">
        <v>1</v>
      </c>
      <c r="M30" s="35">
        <v>10634</v>
      </c>
      <c r="N30" s="10">
        <v>1</v>
      </c>
      <c r="O30" s="20">
        <v>-7.0716569494075565E-2</v>
      </c>
    </row>
    <row r="31" spans="2:15" ht="14.5" customHeight="1">
      <c r="B31" s="137" t="s">
        <v>64</v>
      </c>
      <c r="C31" s="139"/>
      <c r="D31" s="137"/>
      <c r="E31" s="137"/>
      <c r="F31" s="137"/>
      <c r="G31" s="137"/>
    </row>
    <row r="32" spans="2:15">
      <c r="B32" s="140" t="s">
        <v>65</v>
      </c>
      <c r="C32" s="137"/>
      <c r="D32" s="137"/>
      <c r="E32" s="137"/>
      <c r="F32" s="137"/>
      <c r="G32" s="137"/>
    </row>
    <row r="34" spans="2:15">
      <c r="B34" s="192" t="s">
        <v>38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21"/>
    </row>
    <row r="35" spans="2:15">
      <c r="B35" s="193" t="s">
        <v>39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9" t="s">
        <v>35</v>
      </c>
    </row>
    <row r="36" spans="2:15" ht="14.5" customHeight="1">
      <c r="B36" s="180" t="s">
        <v>21</v>
      </c>
      <c r="C36" s="180" t="s">
        <v>1</v>
      </c>
      <c r="D36" s="182" t="s">
        <v>87</v>
      </c>
      <c r="E36" s="183"/>
      <c r="F36" s="183"/>
      <c r="G36" s="183"/>
      <c r="H36" s="184"/>
      <c r="I36" s="183" t="s">
        <v>78</v>
      </c>
      <c r="J36" s="183"/>
      <c r="K36" s="182" t="s">
        <v>88</v>
      </c>
      <c r="L36" s="183"/>
      <c r="M36" s="183"/>
      <c r="N36" s="183"/>
      <c r="O36" s="184"/>
    </row>
    <row r="37" spans="2:15" ht="14.5" customHeight="1">
      <c r="B37" s="181"/>
      <c r="C37" s="181"/>
      <c r="D37" s="194" t="s">
        <v>89</v>
      </c>
      <c r="E37" s="195"/>
      <c r="F37" s="195"/>
      <c r="G37" s="195"/>
      <c r="H37" s="196"/>
      <c r="I37" s="195" t="s">
        <v>79</v>
      </c>
      <c r="J37" s="195"/>
      <c r="K37" s="194" t="s">
        <v>90</v>
      </c>
      <c r="L37" s="195"/>
      <c r="M37" s="195"/>
      <c r="N37" s="195"/>
      <c r="O37" s="196"/>
    </row>
    <row r="38" spans="2:15" ht="14.5" customHeight="1">
      <c r="B38" s="181"/>
      <c r="C38" s="197"/>
      <c r="D38" s="176">
        <v>2022</v>
      </c>
      <c r="E38" s="177"/>
      <c r="F38" s="185">
        <v>2021</v>
      </c>
      <c r="G38" s="185"/>
      <c r="H38" s="187" t="s">
        <v>22</v>
      </c>
      <c r="I38" s="189">
        <v>2022</v>
      </c>
      <c r="J38" s="176" t="s">
        <v>91</v>
      </c>
      <c r="K38" s="176">
        <v>2022</v>
      </c>
      <c r="L38" s="177"/>
      <c r="M38" s="185">
        <v>2021</v>
      </c>
      <c r="N38" s="177"/>
      <c r="O38" s="167" t="s">
        <v>22</v>
      </c>
    </row>
    <row r="39" spans="2:15" ht="18.75" customHeight="1">
      <c r="B39" s="168" t="s">
        <v>21</v>
      </c>
      <c r="C39" s="198" t="s">
        <v>24</v>
      </c>
      <c r="D39" s="178"/>
      <c r="E39" s="179"/>
      <c r="F39" s="186"/>
      <c r="G39" s="186"/>
      <c r="H39" s="188"/>
      <c r="I39" s="190"/>
      <c r="J39" s="191"/>
      <c r="K39" s="178"/>
      <c r="L39" s="179"/>
      <c r="M39" s="186"/>
      <c r="N39" s="179"/>
      <c r="O39" s="167"/>
    </row>
    <row r="40" spans="2:15" ht="14.5" customHeight="1">
      <c r="B40" s="168"/>
      <c r="C40" s="198"/>
      <c r="D40" s="154" t="s">
        <v>25</v>
      </c>
      <c r="E40" s="156" t="s">
        <v>2</v>
      </c>
      <c r="F40" s="155" t="s">
        <v>25</v>
      </c>
      <c r="G40" s="52" t="s">
        <v>2</v>
      </c>
      <c r="H40" s="170" t="s">
        <v>26</v>
      </c>
      <c r="I40" s="53" t="s">
        <v>25</v>
      </c>
      <c r="J40" s="172" t="s">
        <v>92</v>
      </c>
      <c r="K40" s="154" t="s">
        <v>25</v>
      </c>
      <c r="L40" s="51" t="s">
        <v>2</v>
      </c>
      <c r="M40" s="155" t="s">
        <v>25</v>
      </c>
      <c r="N40" s="51" t="s">
        <v>2</v>
      </c>
      <c r="O40" s="174" t="s">
        <v>26</v>
      </c>
    </row>
    <row r="41" spans="2:15" ht="25">
      <c r="B41" s="169"/>
      <c r="C41" s="199"/>
      <c r="D41" s="157" t="s">
        <v>27</v>
      </c>
      <c r="E41" s="158" t="s">
        <v>28</v>
      </c>
      <c r="F41" s="49" t="s">
        <v>27</v>
      </c>
      <c r="G41" s="50" t="s">
        <v>28</v>
      </c>
      <c r="H41" s="171"/>
      <c r="I41" s="54" t="s">
        <v>27</v>
      </c>
      <c r="J41" s="173"/>
      <c r="K41" s="157" t="s">
        <v>27</v>
      </c>
      <c r="L41" s="158" t="s">
        <v>28</v>
      </c>
      <c r="M41" s="49" t="s">
        <v>27</v>
      </c>
      <c r="N41" s="158" t="s">
        <v>28</v>
      </c>
      <c r="O41" s="175"/>
    </row>
    <row r="42" spans="2:15">
      <c r="B42" s="69"/>
      <c r="C42" s="62" t="s">
        <v>12</v>
      </c>
      <c r="D42" s="78"/>
      <c r="E42" s="64"/>
      <c r="F42" s="79">
        <v>1</v>
      </c>
      <c r="G42" s="65">
        <v>1</v>
      </c>
      <c r="H42" s="66"/>
      <c r="I42" s="78"/>
      <c r="J42" s="68"/>
      <c r="K42" s="78"/>
      <c r="L42" s="64"/>
      <c r="M42" s="79">
        <v>1</v>
      </c>
      <c r="N42" s="65">
        <v>1</v>
      </c>
      <c r="O42" s="66"/>
    </row>
    <row r="43" spans="2:15">
      <c r="B43" s="22" t="s">
        <v>5</v>
      </c>
      <c r="C43" s="89" t="s">
        <v>30</v>
      </c>
      <c r="D43" s="34">
        <v>0</v>
      </c>
      <c r="E43" s="15">
        <v>0</v>
      </c>
      <c r="F43" s="34">
        <v>1</v>
      </c>
      <c r="G43" s="15">
        <v>1</v>
      </c>
      <c r="H43" s="16">
        <v>-1</v>
      </c>
      <c r="I43" s="34">
        <v>0</v>
      </c>
      <c r="J43" s="17">
        <v>0</v>
      </c>
      <c r="K43" s="34">
        <v>0</v>
      </c>
      <c r="L43" s="15">
        <v>0</v>
      </c>
      <c r="M43" s="34">
        <v>1</v>
      </c>
      <c r="N43" s="17">
        <v>1</v>
      </c>
      <c r="O43" s="19">
        <v>-1</v>
      </c>
    </row>
    <row r="44" spans="2:15">
      <c r="B44" s="69"/>
      <c r="C44" s="62" t="s">
        <v>3</v>
      </c>
      <c r="D44" s="78">
        <v>634</v>
      </c>
      <c r="E44" s="64">
        <v>0.31763527054108215</v>
      </c>
      <c r="F44" s="79">
        <v>860</v>
      </c>
      <c r="G44" s="65">
        <v>0.33712269698157588</v>
      </c>
      <c r="H44" s="66">
        <v>-0.26279069767441865</v>
      </c>
      <c r="I44" s="79">
        <v>481</v>
      </c>
      <c r="J44" s="68">
        <v>0.31808731808731805</v>
      </c>
      <c r="K44" s="78">
        <v>1981</v>
      </c>
      <c r="L44" s="64">
        <v>0.26572769953051645</v>
      </c>
      <c r="M44" s="79">
        <v>2456</v>
      </c>
      <c r="N44" s="65">
        <v>0.29558310265976651</v>
      </c>
      <c r="O44" s="66">
        <v>-0.1934039087947883</v>
      </c>
    </row>
    <row r="45" spans="2:15">
      <c r="B45" s="69"/>
      <c r="C45" s="70" t="s">
        <v>9</v>
      </c>
      <c r="D45" s="80">
        <v>398</v>
      </c>
      <c r="E45" s="72">
        <v>0.19939879759519039</v>
      </c>
      <c r="F45" s="81">
        <v>411</v>
      </c>
      <c r="G45" s="82">
        <v>0.16111328890631124</v>
      </c>
      <c r="H45" s="73">
        <v>-3.1630170316301665E-2</v>
      </c>
      <c r="I45" s="81">
        <v>362</v>
      </c>
      <c r="J45" s="83">
        <v>9.9447513812154664E-2</v>
      </c>
      <c r="K45" s="80">
        <v>1475</v>
      </c>
      <c r="L45" s="72">
        <v>0.19785378940308518</v>
      </c>
      <c r="M45" s="81">
        <v>1142</v>
      </c>
      <c r="N45" s="82">
        <v>0.13744132867974485</v>
      </c>
      <c r="O45" s="73">
        <v>0.29159369527145351</v>
      </c>
    </row>
    <row r="46" spans="2:15">
      <c r="B46" s="69"/>
      <c r="C46" s="70" t="s">
        <v>8</v>
      </c>
      <c r="D46" s="80">
        <v>381</v>
      </c>
      <c r="E46" s="72">
        <v>0.1908817635270541</v>
      </c>
      <c r="F46" s="81">
        <v>270</v>
      </c>
      <c r="G46" s="82">
        <v>0.10584084672677381</v>
      </c>
      <c r="H46" s="73">
        <v>0.4111111111111112</v>
      </c>
      <c r="I46" s="81">
        <v>440</v>
      </c>
      <c r="J46" s="83">
        <v>-0.13409090909090904</v>
      </c>
      <c r="K46" s="80">
        <v>1462</v>
      </c>
      <c r="L46" s="72">
        <v>0.19610999329309189</v>
      </c>
      <c r="M46" s="81">
        <v>1392</v>
      </c>
      <c r="N46" s="82">
        <v>0.16752918522084487</v>
      </c>
      <c r="O46" s="73">
        <v>5.0287356321839116E-2</v>
      </c>
    </row>
    <row r="47" spans="2:15">
      <c r="B47" s="69"/>
      <c r="C47" s="70" t="s">
        <v>4</v>
      </c>
      <c r="D47" s="80">
        <v>206</v>
      </c>
      <c r="E47" s="72">
        <v>0.10320641282565131</v>
      </c>
      <c r="F47" s="81">
        <v>344</v>
      </c>
      <c r="G47" s="82">
        <v>0.13484907879263033</v>
      </c>
      <c r="H47" s="73">
        <v>-0.40116279069767447</v>
      </c>
      <c r="I47" s="81">
        <v>290</v>
      </c>
      <c r="J47" s="83">
        <v>-0.28965517241379313</v>
      </c>
      <c r="K47" s="80">
        <v>1036</v>
      </c>
      <c r="L47" s="72">
        <v>0.13896713615023473</v>
      </c>
      <c r="M47" s="81">
        <v>1056</v>
      </c>
      <c r="N47" s="82">
        <v>0.12709110602960644</v>
      </c>
      <c r="O47" s="73">
        <v>-1.8939393939393923E-2</v>
      </c>
    </row>
    <row r="48" spans="2:15">
      <c r="B48" s="110"/>
      <c r="C48" s="70" t="s">
        <v>10</v>
      </c>
      <c r="D48" s="80">
        <v>144</v>
      </c>
      <c r="E48" s="72">
        <v>7.2144288577154311E-2</v>
      </c>
      <c r="F48" s="81">
        <v>457</v>
      </c>
      <c r="G48" s="82">
        <v>0.17914543316346532</v>
      </c>
      <c r="H48" s="73">
        <v>-0.68490153172866519</v>
      </c>
      <c r="I48" s="81">
        <v>187</v>
      </c>
      <c r="J48" s="83">
        <v>-0.22994652406417115</v>
      </c>
      <c r="K48" s="80">
        <v>801</v>
      </c>
      <c r="L48" s="72">
        <v>0.10744466800804829</v>
      </c>
      <c r="M48" s="81">
        <v>1573</v>
      </c>
      <c r="N48" s="82">
        <v>0.18931279335660128</v>
      </c>
      <c r="O48" s="73">
        <v>-0.49078194532739983</v>
      </c>
    </row>
    <row r="49" spans="2:15">
      <c r="B49" s="69"/>
      <c r="C49" s="70" t="s">
        <v>11</v>
      </c>
      <c r="D49" s="80">
        <v>145</v>
      </c>
      <c r="E49" s="72">
        <v>7.2645290581162328E-2</v>
      </c>
      <c r="F49" s="81">
        <v>56</v>
      </c>
      <c r="G49" s="82">
        <v>2.1952175617404941E-2</v>
      </c>
      <c r="H49" s="73">
        <v>1.5892857142857144</v>
      </c>
      <c r="I49" s="81">
        <v>94</v>
      </c>
      <c r="J49" s="83">
        <v>0.54255319148936176</v>
      </c>
      <c r="K49" s="80">
        <v>351</v>
      </c>
      <c r="L49" s="72">
        <v>4.7082494969818915E-2</v>
      </c>
      <c r="M49" s="81">
        <v>258</v>
      </c>
      <c r="N49" s="82">
        <v>3.1050667950415212E-2</v>
      </c>
      <c r="O49" s="73">
        <v>0.36046511627906974</v>
      </c>
    </row>
    <row r="50" spans="2:15">
      <c r="B50" s="69"/>
      <c r="C50" s="70" t="s">
        <v>12</v>
      </c>
      <c r="D50" s="80">
        <v>43</v>
      </c>
      <c r="E50" s="72">
        <v>2.154308617234469E-2</v>
      </c>
      <c r="F50" s="81">
        <v>112</v>
      </c>
      <c r="G50" s="82">
        <v>4.3904351234809881E-2</v>
      </c>
      <c r="H50" s="73">
        <v>-0.6160714285714286</v>
      </c>
      <c r="I50" s="81">
        <v>54</v>
      </c>
      <c r="J50" s="83">
        <v>-0.20370370370370372</v>
      </c>
      <c r="K50" s="80">
        <v>176</v>
      </c>
      <c r="L50" s="72">
        <v>2.3608316566063044E-2</v>
      </c>
      <c r="M50" s="81">
        <v>332</v>
      </c>
      <c r="N50" s="82">
        <v>3.9956673486580815E-2</v>
      </c>
      <c r="O50" s="73">
        <v>-0.46987951807228912</v>
      </c>
    </row>
    <row r="51" spans="2:15">
      <c r="B51" s="69"/>
      <c r="C51" s="70" t="s">
        <v>61</v>
      </c>
      <c r="D51" s="80">
        <v>45</v>
      </c>
      <c r="E51" s="72">
        <v>2.2545090180360723E-2</v>
      </c>
      <c r="F51" s="81">
        <v>40</v>
      </c>
      <c r="G51" s="82">
        <v>1.5680125441003528E-2</v>
      </c>
      <c r="H51" s="73">
        <v>0.125</v>
      </c>
      <c r="I51" s="81">
        <v>46</v>
      </c>
      <c r="J51" s="83">
        <v>-2.1739130434782594E-2</v>
      </c>
      <c r="K51" s="80">
        <v>171</v>
      </c>
      <c r="L51" s="72">
        <v>2.2937625754527163E-2</v>
      </c>
      <c r="M51" s="81">
        <v>99</v>
      </c>
      <c r="N51" s="82">
        <v>1.1914791190275605E-2</v>
      </c>
      <c r="O51" s="73">
        <v>0.72727272727272729</v>
      </c>
    </row>
    <row r="52" spans="2:15">
      <c r="B52" s="127"/>
      <c r="C52" s="84" t="s">
        <v>29</v>
      </c>
      <c r="D52" s="85">
        <v>0</v>
      </c>
      <c r="E52" s="86">
        <v>0</v>
      </c>
      <c r="F52" s="85">
        <v>0</v>
      </c>
      <c r="G52" s="91">
        <v>0</v>
      </c>
      <c r="H52" s="87"/>
      <c r="I52" s="85">
        <v>0</v>
      </c>
      <c r="J52" s="92"/>
      <c r="K52" s="85">
        <v>0</v>
      </c>
      <c r="L52" s="91">
        <v>0</v>
      </c>
      <c r="M52" s="85">
        <v>0</v>
      </c>
      <c r="N52" s="91">
        <v>0</v>
      </c>
      <c r="O52" s="88"/>
    </row>
    <row r="53" spans="2:15">
      <c r="B53" s="22" t="s">
        <v>6</v>
      </c>
      <c r="C53" s="89" t="s">
        <v>30</v>
      </c>
      <c r="D53" s="34">
        <v>1996</v>
      </c>
      <c r="E53" s="15">
        <v>1</v>
      </c>
      <c r="F53" s="34">
        <v>2550</v>
      </c>
      <c r="G53" s="15">
        <v>0.99960799686397483</v>
      </c>
      <c r="H53" s="16">
        <v>-0.21725490196078434</v>
      </c>
      <c r="I53" s="34">
        <v>1954</v>
      </c>
      <c r="J53" s="17">
        <v>2.149437052200609E-2</v>
      </c>
      <c r="K53" s="34">
        <v>7453</v>
      </c>
      <c r="L53" s="15">
        <v>0.99973172367538554</v>
      </c>
      <c r="M53" s="34">
        <v>8308</v>
      </c>
      <c r="N53" s="17">
        <v>0.9998796485738356</v>
      </c>
      <c r="O53" s="19">
        <v>-0.10291285507944148</v>
      </c>
    </row>
    <row r="54" spans="2:15">
      <c r="B54" s="22" t="s">
        <v>50</v>
      </c>
      <c r="C54" s="89" t="s">
        <v>30</v>
      </c>
      <c r="D54" s="90">
        <v>0</v>
      </c>
      <c r="E54" s="15">
        <v>1</v>
      </c>
      <c r="F54" s="90">
        <v>0</v>
      </c>
      <c r="G54" s="15">
        <v>1</v>
      </c>
      <c r="H54" s="16"/>
      <c r="I54" s="90">
        <v>0</v>
      </c>
      <c r="J54" s="17"/>
      <c r="K54" s="90">
        <v>2</v>
      </c>
      <c r="L54" s="15">
        <v>1</v>
      </c>
      <c r="M54" s="90">
        <v>0</v>
      </c>
      <c r="N54" s="15">
        <v>1</v>
      </c>
      <c r="O54" s="19"/>
    </row>
    <row r="55" spans="2:15">
      <c r="B55" s="23"/>
      <c r="C55" s="93" t="s">
        <v>30</v>
      </c>
      <c r="D55" s="35">
        <v>1996</v>
      </c>
      <c r="E55" s="10">
        <v>1</v>
      </c>
      <c r="F55" s="35">
        <v>2551</v>
      </c>
      <c r="G55" s="10">
        <v>1</v>
      </c>
      <c r="H55" s="11">
        <v>-0.21756174049392396</v>
      </c>
      <c r="I55" s="35">
        <v>1954</v>
      </c>
      <c r="J55" s="12">
        <v>2.149437052200609E-2</v>
      </c>
      <c r="K55" s="35">
        <v>7455</v>
      </c>
      <c r="L55" s="10">
        <v>1</v>
      </c>
      <c r="M55" s="35">
        <v>8309</v>
      </c>
      <c r="N55" s="10">
        <v>1</v>
      </c>
      <c r="O55" s="20">
        <v>-0.10278011794439768</v>
      </c>
    </row>
    <row r="56" spans="2:15">
      <c r="B56" s="32" t="s">
        <v>42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192" t="s">
        <v>48</v>
      </c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21"/>
    </row>
    <row r="59" spans="2:15">
      <c r="B59" s="193" t="s">
        <v>49</v>
      </c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9" t="s">
        <v>35</v>
      </c>
    </row>
    <row r="60" spans="2:15">
      <c r="B60" s="180" t="s">
        <v>21</v>
      </c>
      <c r="C60" s="180" t="s">
        <v>1</v>
      </c>
      <c r="D60" s="182" t="s">
        <v>87</v>
      </c>
      <c r="E60" s="183"/>
      <c r="F60" s="183"/>
      <c r="G60" s="183"/>
      <c r="H60" s="184"/>
      <c r="I60" s="183" t="s">
        <v>78</v>
      </c>
      <c r="J60" s="183"/>
      <c r="K60" s="182" t="s">
        <v>88</v>
      </c>
      <c r="L60" s="183"/>
      <c r="M60" s="183"/>
      <c r="N60" s="183"/>
      <c r="O60" s="184"/>
    </row>
    <row r="61" spans="2:15">
      <c r="B61" s="181"/>
      <c r="C61" s="181"/>
      <c r="D61" s="194" t="s">
        <v>89</v>
      </c>
      <c r="E61" s="195"/>
      <c r="F61" s="195"/>
      <c r="G61" s="195"/>
      <c r="H61" s="196"/>
      <c r="I61" s="195" t="s">
        <v>79</v>
      </c>
      <c r="J61" s="195"/>
      <c r="K61" s="194" t="s">
        <v>90</v>
      </c>
      <c r="L61" s="195"/>
      <c r="M61" s="195"/>
      <c r="N61" s="195"/>
      <c r="O61" s="196"/>
    </row>
    <row r="62" spans="2:15" ht="15" customHeight="1">
      <c r="B62" s="181"/>
      <c r="C62" s="197"/>
      <c r="D62" s="176">
        <v>2022</v>
      </c>
      <c r="E62" s="177"/>
      <c r="F62" s="185">
        <v>2021</v>
      </c>
      <c r="G62" s="185"/>
      <c r="H62" s="187" t="s">
        <v>22</v>
      </c>
      <c r="I62" s="189">
        <v>2022</v>
      </c>
      <c r="J62" s="176" t="s">
        <v>91</v>
      </c>
      <c r="K62" s="176">
        <v>2022</v>
      </c>
      <c r="L62" s="177"/>
      <c r="M62" s="185">
        <v>2021</v>
      </c>
      <c r="N62" s="177"/>
      <c r="O62" s="167" t="s">
        <v>22</v>
      </c>
    </row>
    <row r="63" spans="2:15" ht="14.5" customHeight="1">
      <c r="B63" s="168" t="s">
        <v>21</v>
      </c>
      <c r="C63" s="198" t="s">
        <v>24</v>
      </c>
      <c r="D63" s="178"/>
      <c r="E63" s="179"/>
      <c r="F63" s="186"/>
      <c r="G63" s="186"/>
      <c r="H63" s="188"/>
      <c r="I63" s="190"/>
      <c r="J63" s="191"/>
      <c r="K63" s="178"/>
      <c r="L63" s="179"/>
      <c r="M63" s="186"/>
      <c r="N63" s="179"/>
      <c r="O63" s="167"/>
    </row>
    <row r="64" spans="2:15" ht="15" customHeight="1">
      <c r="B64" s="168"/>
      <c r="C64" s="198"/>
      <c r="D64" s="154" t="s">
        <v>25</v>
      </c>
      <c r="E64" s="156" t="s">
        <v>2</v>
      </c>
      <c r="F64" s="155" t="s">
        <v>25</v>
      </c>
      <c r="G64" s="52" t="s">
        <v>2</v>
      </c>
      <c r="H64" s="170" t="s">
        <v>26</v>
      </c>
      <c r="I64" s="53" t="s">
        <v>25</v>
      </c>
      <c r="J64" s="172" t="s">
        <v>92</v>
      </c>
      <c r="K64" s="154" t="s">
        <v>25</v>
      </c>
      <c r="L64" s="51" t="s">
        <v>2</v>
      </c>
      <c r="M64" s="155" t="s">
        <v>25</v>
      </c>
      <c r="N64" s="51" t="s">
        <v>2</v>
      </c>
      <c r="O64" s="174" t="s">
        <v>26</v>
      </c>
    </row>
    <row r="65" spans="2:15" ht="14.25" customHeight="1">
      <c r="B65" s="169"/>
      <c r="C65" s="199"/>
      <c r="D65" s="157" t="s">
        <v>27</v>
      </c>
      <c r="E65" s="158" t="s">
        <v>28</v>
      </c>
      <c r="F65" s="49" t="s">
        <v>27</v>
      </c>
      <c r="G65" s="50" t="s">
        <v>28</v>
      </c>
      <c r="H65" s="171"/>
      <c r="I65" s="54" t="s">
        <v>27</v>
      </c>
      <c r="J65" s="173"/>
      <c r="K65" s="157" t="s">
        <v>27</v>
      </c>
      <c r="L65" s="158" t="s">
        <v>28</v>
      </c>
      <c r="M65" s="49" t="s">
        <v>27</v>
      </c>
      <c r="N65" s="158" t="s">
        <v>28</v>
      </c>
      <c r="O65" s="175"/>
    </row>
    <row r="66" spans="2:15">
      <c r="B66" s="69"/>
      <c r="C66" s="62" t="s">
        <v>12</v>
      </c>
      <c r="D66" s="78">
        <v>137</v>
      </c>
      <c r="E66" s="64">
        <v>0.66829268292682931</v>
      </c>
      <c r="F66" s="79">
        <v>89</v>
      </c>
      <c r="G66" s="65">
        <v>0.4218009478672986</v>
      </c>
      <c r="H66" s="66">
        <v>0.5393258426966292</v>
      </c>
      <c r="I66" s="78">
        <v>123</v>
      </c>
      <c r="J66" s="68">
        <v>0.11382113821138207</v>
      </c>
      <c r="K66" s="78">
        <v>401</v>
      </c>
      <c r="L66" s="64">
        <v>0.54189189189189191</v>
      </c>
      <c r="M66" s="79">
        <v>300</v>
      </c>
      <c r="N66" s="65">
        <v>0.41208791208791207</v>
      </c>
      <c r="O66" s="66">
        <v>0.33666666666666667</v>
      </c>
    </row>
    <row r="67" spans="2:15">
      <c r="B67" s="69"/>
      <c r="C67" s="70" t="s">
        <v>9</v>
      </c>
      <c r="D67" s="80">
        <v>26</v>
      </c>
      <c r="E67" s="72">
        <v>0.12682926829268293</v>
      </c>
      <c r="F67" s="81">
        <v>53</v>
      </c>
      <c r="G67" s="82">
        <v>0.25118483412322273</v>
      </c>
      <c r="H67" s="73">
        <v>-0.50943396226415094</v>
      </c>
      <c r="I67" s="80">
        <v>34</v>
      </c>
      <c r="J67" s="83">
        <v>-0.23529411764705888</v>
      </c>
      <c r="K67" s="80">
        <v>109</v>
      </c>
      <c r="L67" s="72">
        <v>0.14729729729729729</v>
      </c>
      <c r="M67" s="81">
        <v>180</v>
      </c>
      <c r="N67" s="82">
        <v>0.24725274725274726</v>
      </c>
      <c r="O67" s="73">
        <v>-0.39444444444444449</v>
      </c>
    </row>
    <row r="68" spans="2:15">
      <c r="B68" s="69"/>
      <c r="C68" s="70" t="s">
        <v>4</v>
      </c>
      <c r="D68" s="80">
        <v>17</v>
      </c>
      <c r="E68" s="72">
        <v>8.2926829268292687E-2</v>
      </c>
      <c r="F68" s="81">
        <v>35</v>
      </c>
      <c r="G68" s="82">
        <v>0.16587677725118483</v>
      </c>
      <c r="H68" s="73">
        <v>-0.51428571428571423</v>
      </c>
      <c r="I68" s="81"/>
      <c r="J68" s="83"/>
      <c r="K68" s="80">
        <v>85</v>
      </c>
      <c r="L68" s="72">
        <v>0.11486486486486487</v>
      </c>
      <c r="M68" s="81">
        <v>143</v>
      </c>
      <c r="N68" s="82">
        <v>0.19642857142857142</v>
      </c>
      <c r="O68" s="73">
        <v>-0.40559440559440563</v>
      </c>
    </row>
    <row r="69" spans="2:15" ht="14.5" customHeight="1">
      <c r="B69" s="69"/>
      <c r="C69" s="70" t="s">
        <v>40</v>
      </c>
      <c r="D69" s="80">
        <v>9</v>
      </c>
      <c r="E69" s="72">
        <v>4.3902439024390241E-2</v>
      </c>
      <c r="F69" s="81">
        <v>8</v>
      </c>
      <c r="G69" s="82">
        <v>3.7914691943127965E-2</v>
      </c>
      <c r="H69" s="73">
        <v>0.125</v>
      </c>
      <c r="I69" s="81"/>
      <c r="J69" s="83"/>
      <c r="K69" s="80">
        <v>55</v>
      </c>
      <c r="L69" s="72">
        <v>7.4324324324324328E-2</v>
      </c>
      <c r="M69" s="81">
        <v>28</v>
      </c>
      <c r="N69" s="82">
        <v>3.8461538461538464E-2</v>
      </c>
      <c r="O69" s="73">
        <v>0.96428571428571419</v>
      </c>
    </row>
    <row r="70" spans="2:15" ht="14.5" customHeight="1">
      <c r="B70" s="110"/>
      <c r="C70" s="70" t="s">
        <v>3</v>
      </c>
      <c r="D70" s="80">
        <v>7</v>
      </c>
      <c r="E70" s="72">
        <v>3.4146341463414637E-2</v>
      </c>
      <c r="F70" s="81">
        <v>7</v>
      </c>
      <c r="G70" s="82">
        <v>3.3175355450236969E-2</v>
      </c>
      <c r="H70" s="73">
        <v>0</v>
      </c>
      <c r="I70" s="81">
        <v>13</v>
      </c>
      <c r="J70" s="83">
        <v>-0.46153846153846156</v>
      </c>
      <c r="K70" s="80">
        <v>41</v>
      </c>
      <c r="L70" s="72">
        <v>5.5405405405405408E-2</v>
      </c>
      <c r="M70" s="81">
        <v>26</v>
      </c>
      <c r="N70" s="82">
        <v>3.5714285714285712E-2</v>
      </c>
      <c r="O70" s="73">
        <v>0.57692307692307687</v>
      </c>
    </row>
    <row r="71" spans="2:15" ht="14.5" customHeight="1">
      <c r="B71" s="69"/>
      <c r="C71" s="70" t="s">
        <v>11</v>
      </c>
      <c r="D71" s="80">
        <v>4</v>
      </c>
      <c r="E71" s="72">
        <v>1.9512195121951219E-2</v>
      </c>
      <c r="F71" s="81">
        <v>3</v>
      </c>
      <c r="G71" s="82">
        <v>1.4218009478672985E-2</v>
      </c>
      <c r="H71" s="73">
        <v>0.33333333333333326</v>
      </c>
      <c r="I71" s="81">
        <v>5</v>
      </c>
      <c r="J71" s="83">
        <v>-0.19999999999999996</v>
      </c>
      <c r="K71" s="80">
        <v>11</v>
      </c>
      <c r="L71" s="72">
        <v>1.4864864864864866E-2</v>
      </c>
      <c r="M71" s="81">
        <v>12</v>
      </c>
      <c r="N71" s="82">
        <v>1.6483516483516484E-2</v>
      </c>
      <c r="O71" s="73">
        <v>-8.333333333333337E-2</v>
      </c>
    </row>
    <row r="72" spans="2:15" ht="14.5" customHeight="1">
      <c r="B72" s="69"/>
      <c r="C72" s="70" t="s">
        <v>17</v>
      </c>
      <c r="D72" s="80">
        <v>2</v>
      </c>
      <c r="E72" s="72">
        <v>9.7560975609756097E-3</v>
      </c>
      <c r="F72" s="81">
        <v>4</v>
      </c>
      <c r="G72" s="82">
        <v>1.8957345971563982E-2</v>
      </c>
      <c r="H72" s="73">
        <v>-0.5</v>
      </c>
      <c r="I72" s="81">
        <v>1</v>
      </c>
      <c r="J72" s="83">
        <v>1</v>
      </c>
      <c r="K72" s="80">
        <v>11</v>
      </c>
      <c r="L72" s="72">
        <v>1.4864864864864866E-2</v>
      </c>
      <c r="M72" s="81">
        <v>9</v>
      </c>
      <c r="N72" s="82">
        <v>1.2362637362637362E-2</v>
      </c>
      <c r="O72" s="73">
        <v>0.22222222222222232</v>
      </c>
    </row>
    <row r="73" spans="2:15">
      <c r="B73" s="69"/>
      <c r="C73" s="84" t="s">
        <v>29</v>
      </c>
      <c r="D73" s="85">
        <v>3</v>
      </c>
      <c r="E73" s="86">
        <v>1.4634146341463414E-2</v>
      </c>
      <c r="F73" s="85">
        <v>12</v>
      </c>
      <c r="G73" s="91">
        <v>5.6872037914691941E-2</v>
      </c>
      <c r="H73" s="87">
        <v>-0.75</v>
      </c>
      <c r="I73" s="85">
        <v>15</v>
      </c>
      <c r="J73" s="92">
        <v>-0.8</v>
      </c>
      <c r="K73" s="85">
        <v>27</v>
      </c>
      <c r="L73" s="91">
        <v>3.6486486486486489E-2</v>
      </c>
      <c r="M73" s="85">
        <v>30</v>
      </c>
      <c r="N73" s="91">
        <v>4.1208791208791215E-2</v>
      </c>
      <c r="O73" s="88">
        <v>-9.9999999999999978E-2</v>
      </c>
    </row>
    <row r="74" spans="2:15" ht="15" customHeight="1">
      <c r="B74" s="23" t="s">
        <v>5</v>
      </c>
      <c r="C74" s="89" t="s">
        <v>30</v>
      </c>
      <c r="D74" s="34">
        <v>205</v>
      </c>
      <c r="E74" s="15">
        <v>1</v>
      </c>
      <c r="F74" s="34">
        <v>211</v>
      </c>
      <c r="G74" s="15">
        <v>1.0000000000000002</v>
      </c>
      <c r="H74" s="16">
        <v>-2.8436018957345932E-2</v>
      </c>
      <c r="I74" s="34">
        <v>191</v>
      </c>
      <c r="J74" s="17">
        <v>-8.0330114409741391</v>
      </c>
      <c r="K74" s="34">
        <v>740</v>
      </c>
      <c r="L74" s="15">
        <v>0.99999999999999989</v>
      </c>
      <c r="M74" s="34">
        <v>728</v>
      </c>
      <c r="N74" s="17">
        <v>0.99999999999999978</v>
      </c>
      <c r="O74" s="19">
        <v>1.6483516483516425E-2</v>
      </c>
    </row>
    <row r="75" spans="2:15">
      <c r="B75" s="69"/>
      <c r="C75" s="62" t="s">
        <v>4</v>
      </c>
      <c r="D75" s="78">
        <v>98</v>
      </c>
      <c r="E75" s="64">
        <v>0.21120689655172414</v>
      </c>
      <c r="F75" s="79">
        <v>73</v>
      </c>
      <c r="G75" s="65">
        <v>0.18159203980099503</v>
      </c>
      <c r="H75" s="66">
        <v>0.34246575342465757</v>
      </c>
      <c r="I75" s="79">
        <v>110</v>
      </c>
      <c r="J75" s="68">
        <v>-0.10909090909090913</v>
      </c>
      <c r="K75" s="78">
        <v>393</v>
      </c>
      <c r="L75" s="64">
        <v>0.23309608540925267</v>
      </c>
      <c r="M75" s="79">
        <v>278</v>
      </c>
      <c r="N75" s="65">
        <v>0.17662007623888182</v>
      </c>
      <c r="O75" s="66">
        <v>0.41366906474820153</v>
      </c>
    </row>
    <row r="76" spans="2:15" ht="15" customHeight="1">
      <c r="B76" s="69"/>
      <c r="C76" s="70" t="s">
        <v>9</v>
      </c>
      <c r="D76" s="80">
        <v>90</v>
      </c>
      <c r="E76" s="72">
        <v>0.19396551724137931</v>
      </c>
      <c r="F76" s="81">
        <v>67</v>
      </c>
      <c r="G76" s="82">
        <v>0.16666666666666666</v>
      </c>
      <c r="H76" s="73">
        <v>0.34328358208955234</v>
      </c>
      <c r="I76" s="81">
        <v>65</v>
      </c>
      <c r="J76" s="83">
        <v>0.38461538461538458</v>
      </c>
      <c r="K76" s="80">
        <v>305</v>
      </c>
      <c r="L76" s="72">
        <v>0.18090154211150652</v>
      </c>
      <c r="M76" s="81">
        <v>282</v>
      </c>
      <c r="N76" s="82">
        <v>0.17916137229987295</v>
      </c>
      <c r="O76" s="73">
        <v>8.1560283687943214E-2</v>
      </c>
    </row>
    <row r="77" spans="2:15">
      <c r="B77" s="69"/>
      <c r="C77" s="70" t="s">
        <v>8</v>
      </c>
      <c r="D77" s="80">
        <v>101</v>
      </c>
      <c r="E77" s="72">
        <v>0.21767241379310345</v>
      </c>
      <c r="F77" s="81">
        <v>35</v>
      </c>
      <c r="G77" s="82">
        <v>8.7064676616915429E-2</v>
      </c>
      <c r="H77" s="73">
        <v>1.8857142857142857</v>
      </c>
      <c r="I77" s="81">
        <v>85</v>
      </c>
      <c r="J77" s="83">
        <v>0.18823529411764706</v>
      </c>
      <c r="K77" s="80">
        <v>301</v>
      </c>
      <c r="L77" s="72">
        <v>0.17852906287069989</v>
      </c>
      <c r="M77" s="81">
        <v>231</v>
      </c>
      <c r="N77" s="82">
        <v>0.14675984752223634</v>
      </c>
      <c r="O77" s="73">
        <v>0.30303030303030298</v>
      </c>
    </row>
    <row r="78" spans="2:15" ht="15" customHeight="1">
      <c r="B78" s="69"/>
      <c r="C78" s="70" t="s">
        <v>10</v>
      </c>
      <c r="D78" s="80">
        <v>66</v>
      </c>
      <c r="E78" s="72">
        <v>0.14224137931034483</v>
      </c>
      <c r="F78" s="81">
        <v>74</v>
      </c>
      <c r="G78" s="82">
        <v>0.18407960199004975</v>
      </c>
      <c r="H78" s="73">
        <v>-0.10810810810810811</v>
      </c>
      <c r="I78" s="81">
        <v>83</v>
      </c>
      <c r="J78" s="83">
        <v>-0.20481927710843373</v>
      </c>
      <c r="K78" s="80">
        <v>264</v>
      </c>
      <c r="L78" s="72">
        <v>0.15658362989323843</v>
      </c>
      <c r="M78" s="81">
        <v>324</v>
      </c>
      <c r="N78" s="82">
        <v>0.20584498094027953</v>
      </c>
      <c r="O78" s="73">
        <v>-0.18518518518518523</v>
      </c>
    </row>
    <row r="79" spans="2:15">
      <c r="B79" s="110"/>
      <c r="C79" s="70" t="s">
        <v>3</v>
      </c>
      <c r="D79" s="80">
        <v>48</v>
      </c>
      <c r="E79" s="72">
        <v>0.10344827586206896</v>
      </c>
      <c r="F79" s="81">
        <v>101</v>
      </c>
      <c r="G79" s="82">
        <v>0.25124378109452739</v>
      </c>
      <c r="H79" s="73">
        <v>-0.52475247524752477</v>
      </c>
      <c r="I79" s="81">
        <v>70</v>
      </c>
      <c r="J79" s="83">
        <v>-0.31428571428571428</v>
      </c>
      <c r="K79" s="80">
        <v>237</v>
      </c>
      <c r="L79" s="72">
        <v>0.14056939501779359</v>
      </c>
      <c r="M79" s="81">
        <v>301</v>
      </c>
      <c r="N79" s="82">
        <v>0.19123252858958067</v>
      </c>
      <c r="O79" s="73">
        <v>-0.21262458471760792</v>
      </c>
    </row>
    <row r="80" spans="2:15" ht="15" customHeight="1">
      <c r="B80" s="69"/>
      <c r="C80" s="70" t="s">
        <v>11</v>
      </c>
      <c r="D80" s="80">
        <v>39</v>
      </c>
      <c r="E80" s="72">
        <v>8.4051724137931036E-2</v>
      </c>
      <c r="F80" s="81">
        <v>34</v>
      </c>
      <c r="G80" s="82">
        <v>8.45771144278607E-2</v>
      </c>
      <c r="H80" s="73">
        <v>0.14705882352941169</v>
      </c>
      <c r="I80" s="81">
        <v>43</v>
      </c>
      <c r="J80" s="83">
        <v>-9.3023255813953543E-2</v>
      </c>
      <c r="K80" s="80">
        <v>136</v>
      </c>
      <c r="L80" s="72">
        <v>8.0664294187425864E-2</v>
      </c>
      <c r="M80" s="81">
        <v>110</v>
      </c>
      <c r="N80" s="82">
        <v>6.9885641677255403E-2</v>
      </c>
      <c r="O80" s="73">
        <v>0.23636363636363633</v>
      </c>
    </row>
    <row r="81" spans="2:15" ht="15" customHeight="1">
      <c r="B81" s="69"/>
      <c r="C81" s="70" t="s">
        <v>12</v>
      </c>
      <c r="D81" s="80">
        <v>17</v>
      </c>
      <c r="E81" s="72">
        <v>3.6637931034482756E-2</v>
      </c>
      <c r="F81" s="81">
        <v>15</v>
      </c>
      <c r="G81" s="82">
        <v>3.7313432835820892E-2</v>
      </c>
      <c r="H81" s="73">
        <v>0.1333333333333333</v>
      </c>
      <c r="I81" s="81">
        <v>11</v>
      </c>
      <c r="J81" s="83">
        <v>0.54545454545454541</v>
      </c>
      <c r="K81" s="80">
        <v>38</v>
      </c>
      <c r="L81" s="72">
        <v>2.2538552787663108E-2</v>
      </c>
      <c r="M81" s="81">
        <v>42</v>
      </c>
      <c r="N81" s="82">
        <v>2.6683608640406607E-2</v>
      </c>
      <c r="O81" s="73">
        <v>-9.5238095238095233E-2</v>
      </c>
    </row>
    <row r="82" spans="2:15" ht="15" customHeight="1">
      <c r="B82" s="127"/>
      <c r="C82" s="84" t="s">
        <v>29</v>
      </c>
      <c r="D82" s="85">
        <v>5</v>
      </c>
      <c r="E82" s="86">
        <v>1.0775862068965518E-2</v>
      </c>
      <c r="F82" s="85">
        <v>3</v>
      </c>
      <c r="G82" s="91">
        <v>7.462686567164179E-3</v>
      </c>
      <c r="H82" s="87">
        <v>0.66666666666666674</v>
      </c>
      <c r="I82" s="85">
        <v>1</v>
      </c>
      <c r="J82" s="92">
        <v>4</v>
      </c>
      <c r="K82" s="85">
        <v>12</v>
      </c>
      <c r="L82" s="91">
        <v>7.1174377224199285E-3</v>
      </c>
      <c r="M82" s="85">
        <v>6</v>
      </c>
      <c r="N82" s="91">
        <v>3.8119440914866584E-3</v>
      </c>
      <c r="O82" s="88">
        <v>1</v>
      </c>
    </row>
    <row r="83" spans="2:15" ht="15" customHeight="1">
      <c r="B83" s="22" t="s">
        <v>6</v>
      </c>
      <c r="C83" s="89" t="s">
        <v>30</v>
      </c>
      <c r="D83" s="34">
        <v>464</v>
      </c>
      <c r="E83" s="15">
        <v>1</v>
      </c>
      <c r="F83" s="34">
        <v>402</v>
      </c>
      <c r="G83" s="15">
        <v>1</v>
      </c>
      <c r="H83" s="16">
        <v>0.15422885572139311</v>
      </c>
      <c r="I83" s="34">
        <v>468</v>
      </c>
      <c r="J83" s="17">
        <v>-8.5470085470085166E-3</v>
      </c>
      <c r="K83" s="34">
        <v>1686</v>
      </c>
      <c r="L83" s="15">
        <v>1</v>
      </c>
      <c r="M83" s="34">
        <v>1574</v>
      </c>
      <c r="N83" s="17">
        <v>1</v>
      </c>
      <c r="O83" s="19">
        <v>7.1156289707750897E-2</v>
      </c>
    </row>
    <row r="84" spans="2:15">
      <c r="B84" s="22" t="s">
        <v>50</v>
      </c>
      <c r="C84" s="89" t="s">
        <v>30</v>
      </c>
      <c r="D84" s="90">
        <v>0</v>
      </c>
      <c r="E84" s="15">
        <v>1</v>
      </c>
      <c r="F84" s="90">
        <v>2</v>
      </c>
      <c r="G84" s="15">
        <v>1</v>
      </c>
      <c r="H84" s="16">
        <v>-1</v>
      </c>
      <c r="I84" s="90">
        <v>0</v>
      </c>
      <c r="J84" s="17"/>
      <c r="K84" s="90">
        <v>1</v>
      </c>
      <c r="L84" s="15">
        <v>1</v>
      </c>
      <c r="M84" s="90">
        <v>23</v>
      </c>
      <c r="N84" s="15">
        <v>1</v>
      </c>
      <c r="O84" s="19">
        <v>-0.95652173913043481</v>
      </c>
    </row>
    <row r="85" spans="2:15" ht="15" customHeight="1">
      <c r="B85" s="23"/>
      <c r="C85" s="93" t="s">
        <v>30</v>
      </c>
      <c r="D85" s="35">
        <v>669</v>
      </c>
      <c r="E85" s="10">
        <v>1</v>
      </c>
      <c r="F85" s="35">
        <v>615</v>
      </c>
      <c r="G85" s="10">
        <v>1</v>
      </c>
      <c r="H85" s="11">
        <v>8.7804878048780566E-2</v>
      </c>
      <c r="I85" s="35">
        <v>696</v>
      </c>
      <c r="J85" s="12">
        <v>-3.8793103448275912E-2</v>
      </c>
      <c r="K85" s="35">
        <v>2427</v>
      </c>
      <c r="L85" s="10">
        <v>1</v>
      </c>
      <c r="M85" s="35">
        <v>2325</v>
      </c>
      <c r="N85" s="10">
        <v>1</v>
      </c>
      <c r="O85" s="20">
        <v>4.3870967741935551E-2</v>
      </c>
    </row>
    <row r="86" spans="2:15">
      <c r="B86" s="32" t="s">
        <v>42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0" priority="45" operator="lessThan">
      <formula>0</formula>
    </cfRule>
  </conditionalFormatting>
  <conditionalFormatting sqref="H10:H14 J10:J14 O10:O14">
    <cfRule type="cellIs" dxfId="119" priority="44" operator="lessThan">
      <formula>0</formula>
    </cfRule>
  </conditionalFormatting>
  <conditionalFormatting sqref="J18 J15:J16">
    <cfRule type="cellIs" dxfId="118" priority="43" operator="lessThan">
      <formula>0</formula>
    </cfRule>
  </conditionalFormatting>
  <conditionalFormatting sqref="D19:O26 D10:O16">
    <cfRule type="cellIs" dxfId="117" priority="42" operator="equal">
      <formula>0</formula>
    </cfRule>
  </conditionalFormatting>
  <conditionalFormatting sqref="H27:H28 O27:O28 H17:H18 O17:O18">
    <cfRule type="cellIs" dxfId="116" priority="41" operator="lessThan">
      <formula>0</formula>
    </cfRule>
  </conditionalFormatting>
  <conditionalFormatting sqref="H19:H23 J19:J23 O19:O23">
    <cfRule type="cellIs" dxfId="115" priority="40" operator="lessThan">
      <formula>0</formula>
    </cfRule>
  </conditionalFormatting>
  <conditionalFormatting sqref="H30 O30">
    <cfRule type="cellIs" dxfId="114" priority="39" operator="lessThan">
      <formula>0</formula>
    </cfRule>
  </conditionalFormatting>
  <conditionalFormatting sqref="H30 O30 J30">
    <cfRule type="cellIs" dxfId="113" priority="38" operator="lessThan">
      <formula>0</formula>
    </cfRule>
  </conditionalFormatting>
  <conditionalFormatting sqref="H49:H52 J49:J52 O49:O52">
    <cfRule type="cellIs" dxfId="112" priority="37" operator="lessThan">
      <formula>0</formula>
    </cfRule>
  </conditionalFormatting>
  <conditionalFormatting sqref="H52 O52">
    <cfRule type="cellIs" dxfId="111" priority="36" operator="lessThan">
      <formula>0</formula>
    </cfRule>
  </conditionalFormatting>
  <conditionalFormatting sqref="H44:H48 J44:J48 O44:O48">
    <cfRule type="cellIs" dxfId="110" priority="34" operator="lessThan">
      <formula>0</formula>
    </cfRule>
  </conditionalFormatting>
  <conditionalFormatting sqref="D44:O51">
    <cfRule type="cellIs" dxfId="109" priority="33" operator="equal">
      <formula>0</formula>
    </cfRule>
  </conditionalFormatting>
  <conditionalFormatting sqref="H54 J54 O54">
    <cfRule type="cellIs" dxfId="108" priority="32" operator="lessThan">
      <formula>0</formula>
    </cfRule>
  </conditionalFormatting>
  <conditionalFormatting sqref="H53 J53 O53">
    <cfRule type="cellIs" dxfId="107" priority="31" operator="lessThan">
      <formula>0</formula>
    </cfRule>
  </conditionalFormatting>
  <conditionalFormatting sqref="H53 O53">
    <cfRule type="cellIs" dxfId="106" priority="30" operator="lessThan">
      <formula>0</formula>
    </cfRule>
  </conditionalFormatting>
  <conditionalFormatting sqref="H55 O55">
    <cfRule type="cellIs" dxfId="105" priority="29" operator="lessThan">
      <formula>0</formula>
    </cfRule>
  </conditionalFormatting>
  <conditionalFormatting sqref="H55 O55 J55">
    <cfRule type="cellIs" dxfId="104" priority="28" operator="lessThan">
      <formula>0</formula>
    </cfRule>
  </conditionalFormatting>
  <conditionalFormatting sqref="H66:H70 J66:J70 O66:O70">
    <cfRule type="cellIs" dxfId="103" priority="27" operator="lessThan">
      <formula>0</formula>
    </cfRule>
  </conditionalFormatting>
  <conditionalFormatting sqref="J71:J72 O71:O72 H71:H72">
    <cfRule type="cellIs" dxfId="102" priority="26" operator="lessThan">
      <formula>0</formula>
    </cfRule>
  </conditionalFormatting>
  <conditionalFormatting sqref="D75:O81 D66:O72">
    <cfRule type="cellIs" dxfId="101" priority="25" operator="equal">
      <formula>0</formula>
    </cfRule>
  </conditionalFormatting>
  <conditionalFormatting sqref="H80:H82 J80:J82 O80:O82">
    <cfRule type="cellIs" dxfId="100" priority="24" operator="lessThan">
      <formula>0</formula>
    </cfRule>
  </conditionalFormatting>
  <conditionalFormatting sqref="H75:H79 J75:J79 O75:O79">
    <cfRule type="cellIs" dxfId="99" priority="23" operator="lessThan">
      <formula>0</formula>
    </cfRule>
  </conditionalFormatting>
  <conditionalFormatting sqref="H73 O73">
    <cfRule type="cellIs" dxfId="98" priority="22" operator="lessThan">
      <formula>0</formula>
    </cfRule>
  </conditionalFormatting>
  <conditionalFormatting sqref="H73 J73 O73">
    <cfRule type="cellIs" dxfId="97" priority="21" operator="lessThan">
      <formula>0</formula>
    </cfRule>
  </conditionalFormatting>
  <conditionalFormatting sqref="H82 O82">
    <cfRule type="cellIs" dxfId="96" priority="18" operator="lessThan">
      <formula>0</formula>
    </cfRule>
  </conditionalFormatting>
  <conditionalFormatting sqref="H84 J84 O84">
    <cfRule type="cellIs" dxfId="95" priority="17" operator="lessThan">
      <formula>0</formula>
    </cfRule>
  </conditionalFormatting>
  <conditionalFormatting sqref="H83 J83 O83">
    <cfRule type="cellIs" dxfId="94" priority="16" operator="lessThan">
      <formula>0</formula>
    </cfRule>
  </conditionalFormatting>
  <conditionalFormatting sqref="H83 O83">
    <cfRule type="cellIs" dxfId="93" priority="15" operator="lessThan">
      <formula>0</formula>
    </cfRule>
  </conditionalFormatting>
  <conditionalFormatting sqref="H85 O85">
    <cfRule type="cellIs" dxfId="92" priority="14" operator="lessThan">
      <formula>0</formula>
    </cfRule>
  </conditionalFormatting>
  <conditionalFormatting sqref="H85 O85 J85">
    <cfRule type="cellIs" dxfId="91" priority="13" operator="lessThan">
      <formula>0</formula>
    </cfRule>
  </conditionalFormatting>
  <conditionalFormatting sqref="H74 J74 O74">
    <cfRule type="cellIs" dxfId="90" priority="10" operator="lessThan">
      <formula>0</formula>
    </cfRule>
  </conditionalFormatting>
  <conditionalFormatting sqref="H74 O74">
    <cfRule type="cellIs" dxfId="89" priority="9" operator="lessThan">
      <formula>0</formula>
    </cfRule>
  </conditionalFormatting>
  <conditionalFormatting sqref="H43 J43 O43">
    <cfRule type="cellIs" dxfId="88" priority="6" operator="lessThan">
      <formula>0</formula>
    </cfRule>
  </conditionalFormatting>
  <conditionalFormatting sqref="H43 O43">
    <cfRule type="cellIs" dxfId="87" priority="5" operator="lessThan">
      <formula>0</formula>
    </cfRule>
  </conditionalFormatting>
  <conditionalFormatting sqref="H42 J42 O42">
    <cfRule type="cellIs" dxfId="42" priority="2" operator="lessThan">
      <formula>0</formula>
    </cfRule>
  </conditionalFormatting>
  <conditionalFormatting sqref="D42:O42">
    <cfRule type="cellIs" dxfId="4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149">
        <v>44686</v>
      </c>
    </row>
    <row r="2" spans="2:15">
      <c r="B2" s="192" t="s">
        <v>19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1"/>
    </row>
    <row r="3" spans="2:15">
      <c r="B3" s="193" t="s">
        <v>20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33" t="s">
        <v>35</v>
      </c>
    </row>
    <row r="4" spans="2:15" ht="14.5" customHeight="1">
      <c r="B4" s="180" t="s">
        <v>21</v>
      </c>
      <c r="C4" s="180" t="s">
        <v>1</v>
      </c>
      <c r="D4" s="182" t="s">
        <v>87</v>
      </c>
      <c r="E4" s="183"/>
      <c r="F4" s="183"/>
      <c r="G4" s="183"/>
      <c r="H4" s="184"/>
      <c r="I4" s="183" t="s">
        <v>78</v>
      </c>
      <c r="J4" s="183"/>
      <c r="K4" s="182" t="s">
        <v>88</v>
      </c>
      <c r="L4" s="183"/>
      <c r="M4" s="183"/>
      <c r="N4" s="183"/>
      <c r="O4" s="184"/>
    </row>
    <row r="5" spans="2:15" ht="14.5" customHeight="1">
      <c r="B5" s="181"/>
      <c r="C5" s="181"/>
      <c r="D5" s="194" t="s">
        <v>89</v>
      </c>
      <c r="E5" s="195"/>
      <c r="F5" s="195"/>
      <c r="G5" s="195"/>
      <c r="H5" s="196"/>
      <c r="I5" s="195" t="s">
        <v>79</v>
      </c>
      <c r="J5" s="195"/>
      <c r="K5" s="194" t="s">
        <v>90</v>
      </c>
      <c r="L5" s="195"/>
      <c r="M5" s="195"/>
      <c r="N5" s="195"/>
      <c r="O5" s="196"/>
    </row>
    <row r="6" spans="2:15" ht="14.5" customHeight="1">
      <c r="B6" s="181"/>
      <c r="C6" s="197"/>
      <c r="D6" s="176">
        <v>2022</v>
      </c>
      <c r="E6" s="177"/>
      <c r="F6" s="185">
        <v>2021</v>
      </c>
      <c r="G6" s="185"/>
      <c r="H6" s="187" t="s">
        <v>22</v>
      </c>
      <c r="I6" s="189">
        <v>2022</v>
      </c>
      <c r="J6" s="176" t="s">
        <v>91</v>
      </c>
      <c r="K6" s="176">
        <v>2022</v>
      </c>
      <c r="L6" s="177"/>
      <c r="M6" s="185">
        <v>2021</v>
      </c>
      <c r="N6" s="177"/>
      <c r="O6" s="167" t="s">
        <v>22</v>
      </c>
    </row>
    <row r="7" spans="2:15" ht="15" customHeight="1">
      <c r="B7" s="168" t="s">
        <v>21</v>
      </c>
      <c r="C7" s="198" t="s">
        <v>24</v>
      </c>
      <c r="D7" s="178"/>
      <c r="E7" s="179"/>
      <c r="F7" s="186"/>
      <c r="G7" s="186"/>
      <c r="H7" s="188"/>
      <c r="I7" s="190"/>
      <c r="J7" s="191"/>
      <c r="K7" s="178"/>
      <c r="L7" s="179"/>
      <c r="M7" s="186"/>
      <c r="N7" s="179"/>
      <c r="O7" s="167"/>
    </row>
    <row r="8" spans="2:15" ht="15" customHeight="1">
      <c r="B8" s="168"/>
      <c r="C8" s="198"/>
      <c r="D8" s="154" t="s">
        <v>25</v>
      </c>
      <c r="E8" s="156" t="s">
        <v>2</v>
      </c>
      <c r="F8" s="155" t="s">
        <v>25</v>
      </c>
      <c r="G8" s="52" t="s">
        <v>2</v>
      </c>
      <c r="H8" s="170" t="s">
        <v>26</v>
      </c>
      <c r="I8" s="53" t="s">
        <v>25</v>
      </c>
      <c r="J8" s="172" t="s">
        <v>92</v>
      </c>
      <c r="K8" s="154" t="s">
        <v>25</v>
      </c>
      <c r="L8" s="51" t="s">
        <v>2</v>
      </c>
      <c r="M8" s="155" t="s">
        <v>25</v>
      </c>
      <c r="N8" s="51" t="s">
        <v>2</v>
      </c>
      <c r="O8" s="174" t="s">
        <v>26</v>
      </c>
    </row>
    <row r="9" spans="2:15" ht="15" customHeight="1">
      <c r="B9" s="169"/>
      <c r="C9" s="199"/>
      <c r="D9" s="157" t="s">
        <v>27</v>
      </c>
      <c r="E9" s="158" t="s">
        <v>28</v>
      </c>
      <c r="F9" s="49" t="s">
        <v>27</v>
      </c>
      <c r="G9" s="50" t="s">
        <v>28</v>
      </c>
      <c r="H9" s="171"/>
      <c r="I9" s="54" t="s">
        <v>27</v>
      </c>
      <c r="J9" s="173"/>
      <c r="K9" s="157" t="s">
        <v>27</v>
      </c>
      <c r="L9" s="158" t="s">
        <v>28</v>
      </c>
      <c r="M9" s="49" t="s">
        <v>27</v>
      </c>
      <c r="N9" s="158" t="s">
        <v>28</v>
      </c>
      <c r="O9" s="175"/>
    </row>
    <row r="10" spans="2:15">
      <c r="B10" s="69"/>
      <c r="C10" s="62" t="s">
        <v>9</v>
      </c>
      <c r="D10" s="78">
        <v>13</v>
      </c>
      <c r="E10" s="64">
        <v>0.56521739130434778</v>
      </c>
      <c r="F10" s="79">
        <v>31</v>
      </c>
      <c r="G10" s="65">
        <v>0.59615384615384615</v>
      </c>
      <c r="H10" s="66">
        <v>-0.58064516129032251</v>
      </c>
      <c r="I10" s="79">
        <v>13</v>
      </c>
      <c r="J10" s="68">
        <v>0</v>
      </c>
      <c r="K10" s="78">
        <v>61</v>
      </c>
      <c r="L10" s="64">
        <v>0.60396039603960394</v>
      </c>
      <c r="M10" s="79">
        <v>92</v>
      </c>
      <c r="N10" s="65">
        <v>0.61333333333333329</v>
      </c>
      <c r="O10" s="66">
        <v>-0.33695652173913049</v>
      </c>
    </row>
    <row r="11" spans="2:15">
      <c r="B11" s="69"/>
      <c r="C11" s="70" t="s">
        <v>12</v>
      </c>
      <c r="D11" s="80">
        <v>3</v>
      </c>
      <c r="E11" s="72">
        <v>0.13043478260869565</v>
      </c>
      <c r="F11" s="81">
        <v>6</v>
      </c>
      <c r="G11" s="82">
        <v>0.11538461538461539</v>
      </c>
      <c r="H11" s="73">
        <v>-0.5</v>
      </c>
      <c r="I11" s="81">
        <v>8</v>
      </c>
      <c r="J11" s="83">
        <v>-0.625</v>
      </c>
      <c r="K11" s="80">
        <v>15</v>
      </c>
      <c r="L11" s="72">
        <v>0.14851485148514851</v>
      </c>
      <c r="M11" s="81">
        <v>24</v>
      </c>
      <c r="N11" s="82">
        <v>0.16</v>
      </c>
      <c r="O11" s="73">
        <v>-0.375</v>
      </c>
    </row>
    <row r="12" spans="2:15">
      <c r="B12" s="69"/>
      <c r="C12" s="70" t="s">
        <v>17</v>
      </c>
      <c r="D12" s="80">
        <v>2</v>
      </c>
      <c r="E12" s="72">
        <v>8.6956521739130432E-2</v>
      </c>
      <c r="F12" s="81">
        <v>4</v>
      </c>
      <c r="G12" s="82">
        <v>7.6923076923076927E-2</v>
      </c>
      <c r="H12" s="73">
        <v>-0.5</v>
      </c>
      <c r="I12" s="81">
        <v>1</v>
      </c>
      <c r="J12" s="83">
        <v>1</v>
      </c>
      <c r="K12" s="80">
        <v>11</v>
      </c>
      <c r="L12" s="72">
        <v>0.10891089108910891</v>
      </c>
      <c r="M12" s="81">
        <v>9</v>
      </c>
      <c r="N12" s="82">
        <v>0.06</v>
      </c>
      <c r="O12" s="73">
        <v>0.22222222222222232</v>
      </c>
    </row>
    <row r="13" spans="2:15">
      <c r="B13" s="69"/>
      <c r="C13" s="70" t="s">
        <v>80</v>
      </c>
      <c r="D13" s="80">
        <v>1</v>
      </c>
      <c r="E13" s="72">
        <v>4.3478260869565216E-2</v>
      </c>
      <c r="F13" s="81">
        <v>1</v>
      </c>
      <c r="G13" s="82">
        <v>1.9230769230769232E-2</v>
      </c>
      <c r="H13" s="73">
        <v>0</v>
      </c>
      <c r="I13" s="81">
        <v>2</v>
      </c>
      <c r="J13" s="83">
        <v>-0.5</v>
      </c>
      <c r="K13" s="80">
        <v>3</v>
      </c>
      <c r="L13" s="72">
        <v>2.9702970297029702E-2</v>
      </c>
      <c r="M13" s="81">
        <v>2</v>
      </c>
      <c r="N13" s="82">
        <v>1.3333333333333334E-2</v>
      </c>
      <c r="O13" s="73">
        <v>0.5</v>
      </c>
    </row>
    <row r="14" spans="2:15">
      <c r="B14" s="110"/>
      <c r="C14" s="70" t="s">
        <v>4</v>
      </c>
      <c r="D14" s="80">
        <v>2</v>
      </c>
      <c r="E14" s="72">
        <v>8.6956521739130432E-2</v>
      </c>
      <c r="F14" s="81">
        <v>0</v>
      </c>
      <c r="G14" s="82">
        <v>0</v>
      </c>
      <c r="H14" s="73"/>
      <c r="I14" s="81">
        <v>0</v>
      </c>
      <c r="J14" s="83"/>
      <c r="K14" s="80">
        <v>3</v>
      </c>
      <c r="L14" s="72">
        <v>2.9702970297029702E-2</v>
      </c>
      <c r="M14" s="81">
        <v>4</v>
      </c>
      <c r="N14" s="82">
        <v>2.6666666666666668E-2</v>
      </c>
      <c r="O14" s="73">
        <v>-0.25</v>
      </c>
    </row>
    <row r="15" spans="2:15">
      <c r="B15" s="69"/>
      <c r="C15" s="70" t="s">
        <v>72</v>
      </c>
      <c r="D15" s="80">
        <v>0</v>
      </c>
      <c r="E15" s="72">
        <v>0</v>
      </c>
      <c r="F15" s="81">
        <v>3</v>
      </c>
      <c r="G15" s="82">
        <v>5.7692307692307696E-2</v>
      </c>
      <c r="H15" s="73">
        <v>-1</v>
      </c>
      <c r="I15" s="81">
        <v>1</v>
      </c>
      <c r="J15" s="83">
        <v>-1</v>
      </c>
      <c r="K15" s="80">
        <v>2</v>
      </c>
      <c r="L15" s="72">
        <v>1.9801980198019802E-2</v>
      </c>
      <c r="M15" s="81">
        <v>5</v>
      </c>
      <c r="N15" s="82">
        <v>3.3333333333333333E-2</v>
      </c>
      <c r="O15" s="73">
        <v>-0.6</v>
      </c>
    </row>
    <row r="16" spans="2:15">
      <c r="B16" s="69"/>
      <c r="C16" s="70" t="s">
        <v>11</v>
      </c>
      <c r="D16" s="80">
        <v>2</v>
      </c>
      <c r="E16" s="72">
        <v>8.6956521739130432E-2</v>
      </c>
      <c r="F16" s="81">
        <v>1</v>
      </c>
      <c r="G16" s="82">
        <v>1.9230769230769232E-2</v>
      </c>
      <c r="H16" s="73">
        <v>1</v>
      </c>
      <c r="I16" s="81">
        <v>0</v>
      </c>
      <c r="J16" s="83"/>
      <c r="K16" s="80">
        <v>2</v>
      </c>
      <c r="L16" s="72">
        <v>1.9801980198019802E-2</v>
      </c>
      <c r="M16" s="81">
        <v>3</v>
      </c>
      <c r="N16" s="82">
        <v>0.02</v>
      </c>
      <c r="O16" s="73">
        <v>-0.33333333333333337</v>
      </c>
    </row>
    <row r="17" spans="2:16">
      <c r="B17" s="120"/>
      <c r="C17" s="84" t="s">
        <v>29</v>
      </c>
      <c r="D17" s="85">
        <v>0</v>
      </c>
      <c r="E17" s="86">
        <v>0</v>
      </c>
      <c r="F17" s="85">
        <v>6</v>
      </c>
      <c r="G17" s="86">
        <v>0.11538461538461539</v>
      </c>
      <c r="H17" s="87">
        <v>-1</v>
      </c>
      <c r="I17" s="85">
        <v>3</v>
      </c>
      <c r="J17" s="86">
        <v>0.10714285714285714</v>
      </c>
      <c r="K17" s="85">
        <v>4</v>
      </c>
      <c r="L17" s="86">
        <v>3.9603960396039604E-2</v>
      </c>
      <c r="M17" s="85">
        <v>11</v>
      </c>
      <c r="N17" s="86">
        <v>7.3333333333333334E-2</v>
      </c>
      <c r="O17" s="88">
        <v>-0.63636363636363635</v>
      </c>
    </row>
    <row r="18" spans="2:16">
      <c r="B18" s="22" t="s">
        <v>36</v>
      </c>
      <c r="C18" s="89" t="s">
        <v>30</v>
      </c>
      <c r="D18" s="34">
        <v>23</v>
      </c>
      <c r="E18" s="15">
        <v>1</v>
      </c>
      <c r="F18" s="34">
        <v>52</v>
      </c>
      <c r="G18" s="15">
        <v>1</v>
      </c>
      <c r="H18" s="16">
        <v>-0.55769230769230771</v>
      </c>
      <c r="I18" s="34">
        <v>28</v>
      </c>
      <c r="J18" s="17">
        <v>-0.1785714285714286</v>
      </c>
      <c r="K18" s="34">
        <v>101</v>
      </c>
      <c r="L18" s="15">
        <v>1</v>
      </c>
      <c r="M18" s="34">
        <v>150</v>
      </c>
      <c r="N18" s="17">
        <v>1</v>
      </c>
      <c r="O18" s="19">
        <v>-0.32666666666666666</v>
      </c>
    </row>
    <row r="19" spans="2:16">
      <c r="B19" s="69"/>
      <c r="C19" s="62" t="s">
        <v>3</v>
      </c>
      <c r="D19" s="78">
        <v>689</v>
      </c>
      <c r="E19" s="64">
        <v>0.26078728236184706</v>
      </c>
      <c r="F19" s="79">
        <v>968</v>
      </c>
      <c r="G19" s="65">
        <v>0.3110539845758355</v>
      </c>
      <c r="H19" s="66">
        <v>-0.28822314049586772</v>
      </c>
      <c r="I19" s="79">
        <v>564</v>
      </c>
      <c r="J19" s="68">
        <v>0.22163120567375882</v>
      </c>
      <c r="K19" s="78">
        <v>2259</v>
      </c>
      <c r="L19" s="64">
        <v>0.2310288402536306</v>
      </c>
      <c r="M19" s="79">
        <v>2783</v>
      </c>
      <c r="N19" s="65">
        <v>0.26603575184016826</v>
      </c>
      <c r="O19" s="66">
        <v>-0.18828602227811719</v>
      </c>
    </row>
    <row r="20" spans="2:16">
      <c r="B20" s="69"/>
      <c r="C20" s="70" t="s">
        <v>9</v>
      </c>
      <c r="D20" s="80">
        <v>501</v>
      </c>
      <c r="E20" s="72">
        <v>0.18962906888720665</v>
      </c>
      <c r="F20" s="81">
        <v>500</v>
      </c>
      <c r="G20" s="82">
        <v>0.16066838046272494</v>
      </c>
      <c r="H20" s="73">
        <v>2.0000000000000018E-3</v>
      </c>
      <c r="I20" s="81">
        <v>448</v>
      </c>
      <c r="J20" s="83">
        <v>0.1183035714285714</v>
      </c>
      <c r="K20" s="80">
        <v>1828</v>
      </c>
      <c r="L20" s="72">
        <v>0.18695029658416853</v>
      </c>
      <c r="M20" s="81">
        <v>1512</v>
      </c>
      <c r="N20" s="82">
        <v>0.14453685116145684</v>
      </c>
      <c r="O20" s="73">
        <v>0.20899470899470907</v>
      </c>
    </row>
    <row r="21" spans="2:16">
      <c r="B21" s="69"/>
      <c r="C21" s="70" t="s">
        <v>8</v>
      </c>
      <c r="D21" s="80">
        <v>482</v>
      </c>
      <c r="E21" s="72">
        <v>0.18243754731264195</v>
      </c>
      <c r="F21" s="81">
        <v>305</v>
      </c>
      <c r="G21" s="82">
        <v>9.8007712082262208E-2</v>
      </c>
      <c r="H21" s="73">
        <v>0.58032786885245891</v>
      </c>
      <c r="I21" s="81">
        <v>528</v>
      </c>
      <c r="J21" s="83">
        <v>-8.7121212121212155E-2</v>
      </c>
      <c r="K21" s="80">
        <v>1772</v>
      </c>
      <c r="L21" s="72">
        <v>0.18122315401922684</v>
      </c>
      <c r="M21" s="81">
        <v>1625</v>
      </c>
      <c r="N21" s="82">
        <v>0.15533887773635408</v>
      </c>
      <c r="O21" s="73">
        <v>9.0461538461538371E-2</v>
      </c>
    </row>
    <row r="22" spans="2:16">
      <c r="B22" s="69"/>
      <c r="C22" s="70" t="s">
        <v>4</v>
      </c>
      <c r="D22" s="80">
        <v>319</v>
      </c>
      <c r="E22" s="72">
        <v>0.12074186222558668</v>
      </c>
      <c r="F22" s="81">
        <v>452</v>
      </c>
      <c r="G22" s="82">
        <v>0.14524421593830333</v>
      </c>
      <c r="H22" s="73">
        <v>-0.29424778761061943</v>
      </c>
      <c r="I22" s="81">
        <v>416</v>
      </c>
      <c r="J22" s="83">
        <v>-0.23317307692307687</v>
      </c>
      <c r="K22" s="80">
        <v>1511</v>
      </c>
      <c r="L22" s="72">
        <v>0.15453057885048066</v>
      </c>
      <c r="M22" s="81">
        <v>1473</v>
      </c>
      <c r="N22" s="82">
        <v>0.14080871809578435</v>
      </c>
      <c r="O22" s="73">
        <v>2.5797691785471866E-2</v>
      </c>
    </row>
    <row r="23" spans="2:16">
      <c r="B23" s="110"/>
      <c r="C23" s="70" t="s">
        <v>10</v>
      </c>
      <c r="D23" s="80">
        <v>210</v>
      </c>
      <c r="E23" s="72">
        <v>7.9485238455715368E-2</v>
      </c>
      <c r="F23" s="81">
        <v>531</v>
      </c>
      <c r="G23" s="82">
        <v>0.17062982005141389</v>
      </c>
      <c r="H23" s="73">
        <v>-0.60451977401129942</v>
      </c>
      <c r="I23" s="81">
        <v>270</v>
      </c>
      <c r="J23" s="83">
        <v>-0.22222222222222221</v>
      </c>
      <c r="K23" s="80">
        <v>1065</v>
      </c>
      <c r="L23" s="72">
        <v>0.1089179791368378</v>
      </c>
      <c r="M23" s="81">
        <v>1897</v>
      </c>
      <c r="N23" s="82">
        <v>0.18134021604053149</v>
      </c>
      <c r="O23" s="73">
        <v>-0.43858724301528729</v>
      </c>
    </row>
    <row r="24" spans="2:16">
      <c r="B24" s="69"/>
      <c r="C24" s="70" t="s">
        <v>12</v>
      </c>
      <c r="D24" s="80">
        <v>194</v>
      </c>
      <c r="E24" s="72">
        <v>7.3429220287660857E-2</v>
      </c>
      <c r="F24" s="81">
        <v>211</v>
      </c>
      <c r="G24" s="82">
        <v>6.7802056555269927E-2</v>
      </c>
      <c r="H24" s="73">
        <v>-8.0568720379146974E-2</v>
      </c>
      <c r="I24" s="81">
        <v>180</v>
      </c>
      <c r="J24" s="83">
        <v>7.7777777777777724E-2</v>
      </c>
      <c r="K24" s="80">
        <v>600</v>
      </c>
      <c r="L24" s="72">
        <v>6.136224176723256E-2</v>
      </c>
      <c r="M24" s="81">
        <v>651</v>
      </c>
      <c r="N24" s="82">
        <v>6.2231144250071695E-2</v>
      </c>
      <c r="O24" s="73">
        <v>-7.8341013824884786E-2</v>
      </c>
    </row>
    <row r="25" spans="2:16">
      <c r="B25" s="69"/>
      <c r="C25" s="70" t="s">
        <v>11</v>
      </c>
      <c r="D25" s="80">
        <v>186</v>
      </c>
      <c r="E25" s="72">
        <v>7.0401211203633615E-2</v>
      </c>
      <c r="F25" s="81">
        <v>92</v>
      </c>
      <c r="G25" s="82">
        <v>2.9562982005141389E-2</v>
      </c>
      <c r="H25" s="73">
        <v>1.0217391304347827</v>
      </c>
      <c r="I25" s="81">
        <v>142</v>
      </c>
      <c r="J25" s="83">
        <v>0.3098591549295775</v>
      </c>
      <c r="K25" s="80">
        <v>496</v>
      </c>
      <c r="L25" s="72">
        <v>5.0726119860912251E-2</v>
      </c>
      <c r="M25" s="81">
        <v>377</v>
      </c>
      <c r="N25" s="82">
        <v>3.6038619634834144E-2</v>
      </c>
      <c r="O25" s="73">
        <v>0.31564986737400536</v>
      </c>
    </row>
    <row r="26" spans="2:16">
      <c r="B26" s="69"/>
      <c r="C26" s="70" t="s">
        <v>61</v>
      </c>
      <c r="D26" s="80">
        <v>47</v>
      </c>
      <c r="E26" s="72">
        <v>1.7789553368660106E-2</v>
      </c>
      <c r="F26" s="81">
        <v>40</v>
      </c>
      <c r="G26" s="82">
        <v>1.2853470437017995E-2</v>
      </c>
      <c r="H26" s="73">
        <v>0.17500000000000004</v>
      </c>
      <c r="I26" s="81">
        <v>47</v>
      </c>
      <c r="J26" s="83">
        <v>0</v>
      </c>
      <c r="K26" s="80">
        <v>174</v>
      </c>
      <c r="L26" s="72">
        <v>1.7795050112497442E-2</v>
      </c>
      <c r="M26" s="81">
        <v>99</v>
      </c>
      <c r="N26" s="82">
        <v>9.4637223974763408E-3</v>
      </c>
      <c r="O26" s="73">
        <v>0.75757575757575757</v>
      </c>
    </row>
    <row r="27" spans="2:16">
      <c r="B27" s="127"/>
      <c r="C27" s="84" t="s">
        <v>29</v>
      </c>
      <c r="D27" s="96">
        <f>+D28-SUM(D19:D26)</f>
        <v>14</v>
      </c>
      <c r="E27" s="86">
        <f>+E28-SUM(E19:E26)</f>
        <v>5.2990158970477319E-3</v>
      </c>
      <c r="F27" s="96">
        <f>+F28-SUM(F19:F26)</f>
        <v>13</v>
      </c>
      <c r="G27" s="86">
        <f>+G28-SUM(G19:G26)</f>
        <v>4.1773778920306537E-3</v>
      </c>
      <c r="H27" s="87">
        <f>+D27/F27-1</f>
        <v>7.6923076923076872E-2</v>
      </c>
      <c r="I27" s="85">
        <f>+I28-SUM(I20:I26)</f>
        <v>591</v>
      </c>
      <c r="J27" s="86">
        <f>+D27/I27-1</f>
        <v>-0.97631133671742809</v>
      </c>
      <c r="K27" s="96">
        <f>+K28-SUM(K19:K26)</f>
        <v>73</v>
      </c>
      <c r="L27" s="86">
        <f>+L28-SUM(L19:L26)</f>
        <v>7.4657394150131617E-3</v>
      </c>
      <c r="M27" s="96">
        <f>+M28-SUM(M19:M26)</f>
        <v>44</v>
      </c>
      <c r="N27" s="86">
        <f>+N28-SUM(N19:N26)</f>
        <v>4.2060988433226809E-3</v>
      </c>
      <c r="O27" s="87">
        <f>+K27/M27-1</f>
        <v>0.65909090909090917</v>
      </c>
    </row>
    <row r="28" spans="2:16">
      <c r="B28" s="22" t="s">
        <v>37</v>
      </c>
      <c r="C28" s="89" t="s">
        <v>30</v>
      </c>
      <c r="D28" s="34">
        <v>2642</v>
      </c>
      <c r="E28" s="15">
        <v>1</v>
      </c>
      <c r="F28" s="34">
        <v>3112</v>
      </c>
      <c r="G28" s="15">
        <v>1</v>
      </c>
      <c r="H28" s="16">
        <v>-0.15102827763496141</v>
      </c>
      <c r="I28" s="34">
        <v>2622</v>
      </c>
      <c r="J28" s="17">
        <v>7.6277650648359785E-3</v>
      </c>
      <c r="K28" s="34">
        <v>9778</v>
      </c>
      <c r="L28" s="15">
        <v>1</v>
      </c>
      <c r="M28" s="34">
        <v>10461</v>
      </c>
      <c r="N28" s="17">
        <v>1</v>
      </c>
      <c r="O28" s="19">
        <v>-6.5290125227033702E-2</v>
      </c>
    </row>
    <row r="29" spans="2:16">
      <c r="B29" s="22" t="s">
        <v>50</v>
      </c>
      <c r="C29" s="89" t="s">
        <v>30</v>
      </c>
      <c r="D29" s="90">
        <v>0</v>
      </c>
      <c r="E29" s="15">
        <v>1</v>
      </c>
      <c r="F29" s="90">
        <v>2</v>
      </c>
      <c r="G29" s="15">
        <v>1</v>
      </c>
      <c r="H29" s="16">
        <v>-1</v>
      </c>
      <c r="I29" s="90">
        <v>0</v>
      </c>
      <c r="J29" s="15"/>
      <c r="K29" s="90">
        <v>3</v>
      </c>
      <c r="L29" s="15">
        <v>1</v>
      </c>
      <c r="M29" s="90">
        <v>23</v>
      </c>
      <c r="N29" s="15">
        <v>1</v>
      </c>
      <c r="O29" s="19">
        <v>-0.86956521739130432</v>
      </c>
      <c r="P29" s="25"/>
    </row>
    <row r="30" spans="2:16">
      <c r="B30" s="23"/>
      <c r="C30" s="93" t="s">
        <v>30</v>
      </c>
      <c r="D30" s="35">
        <v>2665</v>
      </c>
      <c r="E30" s="10">
        <v>1</v>
      </c>
      <c r="F30" s="35">
        <v>3166</v>
      </c>
      <c r="G30" s="10">
        <v>1</v>
      </c>
      <c r="H30" s="11">
        <v>-0.15824384080859133</v>
      </c>
      <c r="I30" s="35">
        <v>2650</v>
      </c>
      <c r="J30" s="12">
        <v>5.6603773584906758E-3</v>
      </c>
      <c r="K30" s="35">
        <v>9882</v>
      </c>
      <c r="L30" s="10">
        <v>1</v>
      </c>
      <c r="M30" s="35">
        <v>10634</v>
      </c>
      <c r="N30" s="10">
        <v>1</v>
      </c>
      <c r="O30" s="20">
        <v>-7.0716569494075565E-2</v>
      </c>
      <c r="P30" s="25"/>
    </row>
    <row r="31" spans="2:16" ht="14.5" customHeight="1">
      <c r="B31" s="137" t="s">
        <v>64</v>
      </c>
      <c r="C31" s="139"/>
      <c r="D31" s="137"/>
      <c r="E31" s="137"/>
      <c r="F31" s="137"/>
      <c r="G31" s="137"/>
    </row>
    <row r="32" spans="2:16">
      <c r="B32" s="140" t="s">
        <v>65</v>
      </c>
      <c r="C32" s="137"/>
      <c r="D32" s="137"/>
      <c r="E32" s="137"/>
      <c r="F32" s="137"/>
      <c r="G32" s="137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2" t="s">
        <v>38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21"/>
    </row>
    <row r="36" spans="2:15">
      <c r="B36" s="193" t="s">
        <v>39</v>
      </c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9" t="s">
        <v>35</v>
      </c>
    </row>
    <row r="37" spans="2:15" ht="14.5" customHeight="1">
      <c r="B37" s="180" t="s">
        <v>21</v>
      </c>
      <c r="C37" s="180" t="s">
        <v>1</v>
      </c>
      <c r="D37" s="182" t="s">
        <v>87</v>
      </c>
      <c r="E37" s="183"/>
      <c r="F37" s="183"/>
      <c r="G37" s="183"/>
      <c r="H37" s="184"/>
      <c r="I37" s="183" t="s">
        <v>78</v>
      </c>
      <c r="J37" s="183"/>
      <c r="K37" s="182" t="s">
        <v>88</v>
      </c>
      <c r="L37" s="183"/>
      <c r="M37" s="183"/>
      <c r="N37" s="183"/>
      <c r="O37" s="184"/>
    </row>
    <row r="38" spans="2:15" ht="14.5" customHeight="1">
      <c r="B38" s="181"/>
      <c r="C38" s="181"/>
      <c r="D38" s="194" t="s">
        <v>89</v>
      </c>
      <c r="E38" s="195"/>
      <c r="F38" s="195"/>
      <c r="G38" s="195"/>
      <c r="H38" s="196"/>
      <c r="I38" s="195" t="s">
        <v>79</v>
      </c>
      <c r="J38" s="195"/>
      <c r="K38" s="194" t="s">
        <v>90</v>
      </c>
      <c r="L38" s="195"/>
      <c r="M38" s="195"/>
      <c r="N38" s="195"/>
      <c r="O38" s="196"/>
    </row>
    <row r="39" spans="2:15" ht="14.5" customHeight="1">
      <c r="B39" s="181"/>
      <c r="C39" s="197"/>
      <c r="D39" s="176">
        <v>2022</v>
      </c>
      <c r="E39" s="177"/>
      <c r="F39" s="185">
        <v>2021</v>
      </c>
      <c r="G39" s="185"/>
      <c r="H39" s="187" t="s">
        <v>22</v>
      </c>
      <c r="I39" s="189">
        <v>2022</v>
      </c>
      <c r="J39" s="176" t="s">
        <v>91</v>
      </c>
      <c r="K39" s="176">
        <v>2022</v>
      </c>
      <c r="L39" s="177"/>
      <c r="M39" s="185">
        <v>2021</v>
      </c>
      <c r="N39" s="177"/>
      <c r="O39" s="167" t="s">
        <v>22</v>
      </c>
    </row>
    <row r="40" spans="2:15" ht="14.5" customHeight="1">
      <c r="B40" s="168" t="s">
        <v>21</v>
      </c>
      <c r="C40" s="198" t="s">
        <v>24</v>
      </c>
      <c r="D40" s="178"/>
      <c r="E40" s="179"/>
      <c r="F40" s="186"/>
      <c r="G40" s="186"/>
      <c r="H40" s="188"/>
      <c r="I40" s="190"/>
      <c r="J40" s="191"/>
      <c r="K40" s="178"/>
      <c r="L40" s="179"/>
      <c r="M40" s="186"/>
      <c r="N40" s="179"/>
      <c r="O40" s="167"/>
    </row>
    <row r="41" spans="2:15" ht="14.5" customHeight="1">
      <c r="B41" s="168"/>
      <c r="C41" s="198"/>
      <c r="D41" s="154" t="s">
        <v>25</v>
      </c>
      <c r="E41" s="156" t="s">
        <v>2</v>
      </c>
      <c r="F41" s="155" t="s">
        <v>25</v>
      </c>
      <c r="G41" s="52" t="s">
        <v>2</v>
      </c>
      <c r="H41" s="170" t="s">
        <v>26</v>
      </c>
      <c r="I41" s="53" t="s">
        <v>25</v>
      </c>
      <c r="J41" s="172" t="s">
        <v>92</v>
      </c>
      <c r="K41" s="154" t="s">
        <v>25</v>
      </c>
      <c r="L41" s="51" t="s">
        <v>2</v>
      </c>
      <c r="M41" s="155" t="s">
        <v>25</v>
      </c>
      <c r="N41" s="51" t="s">
        <v>2</v>
      </c>
      <c r="O41" s="174" t="s">
        <v>26</v>
      </c>
    </row>
    <row r="42" spans="2:15" ht="14.5" customHeight="1">
      <c r="B42" s="169"/>
      <c r="C42" s="199"/>
      <c r="D42" s="157" t="s">
        <v>27</v>
      </c>
      <c r="E42" s="158" t="s">
        <v>28</v>
      </c>
      <c r="F42" s="49" t="s">
        <v>27</v>
      </c>
      <c r="G42" s="50" t="s">
        <v>28</v>
      </c>
      <c r="H42" s="171"/>
      <c r="I42" s="54" t="s">
        <v>27</v>
      </c>
      <c r="J42" s="173"/>
      <c r="K42" s="157" t="s">
        <v>27</v>
      </c>
      <c r="L42" s="158" t="s">
        <v>28</v>
      </c>
      <c r="M42" s="49" t="s">
        <v>27</v>
      </c>
      <c r="N42" s="158" t="s">
        <v>28</v>
      </c>
      <c r="O42" s="175"/>
    </row>
    <row r="43" spans="2:15">
      <c r="B43" s="22" t="s">
        <v>36</v>
      </c>
      <c r="C43" s="89" t="s">
        <v>30</v>
      </c>
      <c r="D43" s="90"/>
      <c r="E43" s="15"/>
      <c r="F43" s="90"/>
      <c r="G43" s="15"/>
      <c r="H43" s="16"/>
      <c r="I43" s="90"/>
      <c r="J43" s="15"/>
      <c r="K43" s="90"/>
      <c r="L43" s="15"/>
      <c r="M43" s="90"/>
      <c r="N43" s="15"/>
      <c r="O43" s="18"/>
    </row>
    <row r="44" spans="2:15">
      <c r="B44" s="69"/>
      <c r="C44" s="62" t="s">
        <v>3</v>
      </c>
      <c r="D44" s="78">
        <v>634</v>
      </c>
      <c r="E44" s="64">
        <v>0.31763527054108215</v>
      </c>
      <c r="F44" s="79">
        <v>860</v>
      </c>
      <c r="G44" s="65">
        <v>0.33712269698157588</v>
      </c>
      <c r="H44" s="66">
        <v>-0.26279069767441865</v>
      </c>
      <c r="I44" s="79">
        <v>481</v>
      </c>
      <c r="J44" s="68">
        <v>0.31808731808731805</v>
      </c>
      <c r="K44" s="78">
        <v>1981</v>
      </c>
      <c r="L44" s="64">
        <v>0.26579900711123039</v>
      </c>
      <c r="M44" s="79">
        <v>2456</v>
      </c>
      <c r="N44" s="65">
        <v>0.29558310265976651</v>
      </c>
      <c r="O44" s="66">
        <v>-0.1934039087947883</v>
      </c>
    </row>
    <row r="45" spans="2:15">
      <c r="B45" s="69"/>
      <c r="C45" s="70" t="s">
        <v>9</v>
      </c>
      <c r="D45" s="80">
        <v>398</v>
      </c>
      <c r="E45" s="72">
        <v>0.19939879759519039</v>
      </c>
      <c r="F45" s="81">
        <v>411</v>
      </c>
      <c r="G45" s="82">
        <v>0.16111328890631124</v>
      </c>
      <c r="H45" s="73">
        <v>-3.1630170316301665E-2</v>
      </c>
      <c r="I45" s="81">
        <v>362</v>
      </c>
      <c r="J45" s="83">
        <v>9.9447513812154664E-2</v>
      </c>
      <c r="K45" s="80">
        <v>1475</v>
      </c>
      <c r="L45" s="72">
        <v>0.19790688313430832</v>
      </c>
      <c r="M45" s="81">
        <v>1142</v>
      </c>
      <c r="N45" s="82">
        <v>0.13744132867974485</v>
      </c>
      <c r="O45" s="73">
        <v>0.29159369527145351</v>
      </c>
    </row>
    <row r="46" spans="2:15" ht="15" customHeight="1">
      <c r="B46" s="69"/>
      <c r="C46" s="70" t="s">
        <v>8</v>
      </c>
      <c r="D46" s="80">
        <v>381</v>
      </c>
      <c r="E46" s="72">
        <v>0.1908817635270541</v>
      </c>
      <c r="F46" s="81">
        <v>270</v>
      </c>
      <c r="G46" s="82">
        <v>0.10584084672677381</v>
      </c>
      <c r="H46" s="73">
        <v>0.4111111111111112</v>
      </c>
      <c r="I46" s="81">
        <v>440</v>
      </c>
      <c r="J46" s="83">
        <v>-0.13409090909090904</v>
      </c>
      <c r="K46" s="80">
        <v>1462</v>
      </c>
      <c r="L46" s="72">
        <v>0.19616261907956528</v>
      </c>
      <c r="M46" s="81">
        <v>1392</v>
      </c>
      <c r="N46" s="82">
        <v>0.16752918522084487</v>
      </c>
      <c r="O46" s="73">
        <v>5.0287356321839116E-2</v>
      </c>
    </row>
    <row r="47" spans="2:15">
      <c r="B47" s="69"/>
      <c r="C47" s="70" t="s">
        <v>4</v>
      </c>
      <c r="D47" s="80">
        <v>206</v>
      </c>
      <c r="E47" s="72">
        <v>0.10320641282565131</v>
      </c>
      <c r="F47" s="81">
        <v>344</v>
      </c>
      <c r="G47" s="82">
        <v>0.13484907879263033</v>
      </c>
      <c r="H47" s="73">
        <v>-0.40116279069767447</v>
      </c>
      <c r="I47" s="81">
        <v>290</v>
      </c>
      <c r="J47" s="83">
        <v>-0.28965517241379313</v>
      </c>
      <c r="K47" s="80">
        <v>1036</v>
      </c>
      <c r="L47" s="72">
        <v>0.13900442774721589</v>
      </c>
      <c r="M47" s="81">
        <v>1056</v>
      </c>
      <c r="N47" s="82">
        <v>0.12709110602960644</v>
      </c>
      <c r="O47" s="73">
        <v>-1.8939393939393923E-2</v>
      </c>
    </row>
    <row r="48" spans="2:15" ht="15" customHeight="1">
      <c r="B48" s="110"/>
      <c r="C48" s="70" t="s">
        <v>10</v>
      </c>
      <c r="D48" s="80">
        <v>144</v>
      </c>
      <c r="E48" s="72">
        <v>7.2144288577154311E-2</v>
      </c>
      <c r="F48" s="81">
        <v>457</v>
      </c>
      <c r="G48" s="82">
        <v>0.17914543316346532</v>
      </c>
      <c r="H48" s="73">
        <v>-0.68490153172866519</v>
      </c>
      <c r="I48" s="81">
        <v>187</v>
      </c>
      <c r="J48" s="83">
        <v>-0.22994652406417115</v>
      </c>
      <c r="K48" s="80">
        <v>801</v>
      </c>
      <c r="L48" s="72">
        <v>0.10747350060378372</v>
      </c>
      <c r="M48" s="81">
        <v>1573</v>
      </c>
      <c r="N48" s="82">
        <v>0.18931279335660128</v>
      </c>
      <c r="O48" s="73">
        <v>-0.49078194532739983</v>
      </c>
    </row>
    <row r="49" spans="2:15">
      <c r="B49" s="69"/>
      <c r="C49" s="70" t="s">
        <v>11</v>
      </c>
      <c r="D49" s="80">
        <v>145</v>
      </c>
      <c r="E49" s="72">
        <v>7.2645290581162328E-2</v>
      </c>
      <c r="F49" s="81">
        <v>56</v>
      </c>
      <c r="G49" s="82">
        <v>2.1952175617404941E-2</v>
      </c>
      <c r="H49" s="73">
        <v>1.5892857142857144</v>
      </c>
      <c r="I49" s="81">
        <v>94</v>
      </c>
      <c r="J49" s="83">
        <v>0.54255319148936176</v>
      </c>
      <c r="K49" s="80">
        <v>351</v>
      </c>
      <c r="L49" s="72">
        <v>4.7095129478062527E-2</v>
      </c>
      <c r="M49" s="81">
        <v>258</v>
      </c>
      <c r="N49" s="82">
        <v>3.1050667950415212E-2</v>
      </c>
      <c r="O49" s="73">
        <v>0.36046511627906974</v>
      </c>
    </row>
    <row r="50" spans="2:15">
      <c r="B50" s="69"/>
      <c r="C50" s="70" t="s">
        <v>12</v>
      </c>
      <c r="D50" s="80">
        <v>43</v>
      </c>
      <c r="E50" s="72">
        <v>2.154308617234469E-2</v>
      </c>
      <c r="F50" s="81">
        <v>113</v>
      </c>
      <c r="G50" s="82">
        <v>4.429635437083497E-2</v>
      </c>
      <c r="H50" s="73">
        <v>-0.61946902654867264</v>
      </c>
      <c r="I50" s="81">
        <v>54</v>
      </c>
      <c r="J50" s="83">
        <v>-0.20370370370370372</v>
      </c>
      <c r="K50" s="80">
        <v>176</v>
      </c>
      <c r="L50" s="72">
        <v>2.3614651818059842E-2</v>
      </c>
      <c r="M50" s="81">
        <v>333</v>
      </c>
      <c r="N50" s="82">
        <v>4.0077024912745216E-2</v>
      </c>
      <c r="O50" s="73">
        <v>-0.4714714714714715</v>
      </c>
    </row>
    <row r="51" spans="2:15">
      <c r="B51" s="69"/>
      <c r="C51" s="70" t="s">
        <v>61</v>
      </c>
      <c r="D51" s="80">
        <v>45</v>
      </c>
      <c r="E51" s="72">
        <v>2.2545090180360723E-2</v>
      </c>
      <c r="F51" s="81">
        <v>40</v>
      </c>
      <c r="G51" s="82">
        <v>1.5680125441003528E-2</v>
      </c>
      <c r="H51" s="73">
        <v>0.125</v>
      </c>
      <c r="I51" s="81">
        <v>46</v>
      </c>
      <c r="J51" s="83">
        <v>-2.1739130434782594E-2</v>
      </c>
      <c r="K51" s="80">
        <v>171</v>
      </c>
      <c r="L51" s="72">
        <v>2.294378102777405E-2</v>
      </c>
      <c r="M51" s="81">
        <v>99</v>
      </c>
      <c r="N51" s="82">
        <v>1.1914791190275605E-2</v>
      </c>
      <c r="O51" s="73">
        <v>0.72727272727272729</v>
      </c>
    </row>
    <row r="52" spans="2:15">
      <c r="B52" s="127"/>
      <c r="C52" s="84" t="s">
        <v>29</v>
      </c>
      <c r="D52" s="85">
        <v>0</v>
      </c>
      <c r="E52" s="86">
        <v>0</v>
      </c>
      <c r="F52" s="85">
        <v>0</v>
      </c>
      <c r="G52" s="91">
        <v>0</v>
      </c>
      <c r="H52" s="87"/>
      <c r="I52" s="85">
        <v>0</v>
      </c>
      <c r="J52" s="92"/>
      <c r="K52" s="85">
        <v>0</v>
      </c>
      <c r="L52" s="91">
        <v>0</v>
      </c>
      <c r="M52" s="85">
        <v>0</v>
      </c>
      <c r="N52" s="91">
        <v>0</v>
      </c>
      <c r="O52" s="88"/>
    </row>
    <row r="53" spans="2:15">
      <c r="B53" s="22" t="s">
        <v>37</v>
      </c>
      <c r="C53" s="89" t="s">
        <v>30</v>
      </c>
      <c r="D53" s="34">
        <v>1996</v>
      </c>
      <c r="E53" s="15">
        <v>1</v>
      </c>
      <c r="F53" s="34">
        <v>2551</v>
      </c>
      <c r="G53" s="15">
        <v>1</v>
      </c>
      <c r="H53" s="16">
        <v>-0.21756174049392396</v>
      </c>
      <c r="I53" s="34">
        <v>1954</v>
      </c>
      <c r="J53" s="17">
        <v>2.149437052200609E-2</v>
      </c>
      <c r="K53" s="34">
        <v>7453</v>
      </c>
      <c r="L53" s="15">
        <v>1</v>
      </c>
      <c r="M53" s="34">
        <v>8309</v>
      </c>
      <c r="N53" s="17">
        <v>1</v>
      </c>
      <c r="O53" s="19">
        <v>-0.10302082079672648</v>
      </c>
    </row>
    <row r="54" spans="2:15">
      <c r="B54" s="22" t="s">
        <v>50</v>
      </c>
      <c r="C54" s="89" t="s">
        <v>30</v>
      </c>
      <c r="D54" s="34">
        <v>0</v>
      </c>
      <c r="E54" s="15">
        <v>1</v>
      </c>
      <c r="F54" s="34">
        <v>0</v>
      </c>
      <c r="G54" s="15">
        <v>1</v>
      </c>
      <c r="H54" s="16"/>
      <c r="I54" s="34">
        <v>0</v>
      </c>
      <c r="J54" s="15"/>
      <c r="K54" s="34">
        <v>2</v>
      </c>
      <c r="L54" s="15">
        <v>1</v>
      </c>
      <c r="M54" s="34">
        <v>0</v>
      </c>
      <c r="N54" s="15">
        <v>1</v>
      </c>
      <c r="O54" s="19"/>
    </row>
    <row r="55" spans="2:15">
      <c r="B55" s="23"/>
      <c r="C55" s="93" t="s">
        <v>30</v>
      </c>
      <c r="D55" s="35">
        <v>1996</v>
      </c>
      <c r="E55" s="10">
        <v>1</v>
      </c>
      <c r="F55" s="35">
        <v>2551</v>
      </c>
      <c r="G55" s="10">
        <v>1</v>
      </c>
      <c r="H55" s="11">
        <v>-0.21756174049392396</v>
      </c>
      <c r="I55" s="35">
        <v>1954</v>
      </c>
      <c r="J55" s="12">
        <v>2.149437052200609E-2</v>
      </c>
      <c r="K55" s="35">
        <v>7455</v>
      </c>
      <c r="L55" s="10">
        <v>1</v>
      </c>
      <c r="M55" s="35">
        <v>8309</v>
      </c>
      <c r="N55" s="10">
        <v>1</v>
      </c>
      <c r="O55" s="20">
        <v>-0.10278011794439768</v>
      </c>
    </row>
    <row r="56" spans="2:15">
      <c r="B56" s="137" t="s">
        <v>64</v>
      </c>
      <c r="C56" s="139"/>
      <c r="D56" s="137"/>
      <c r="E56" s="137"/>
      <c r="F56" s="137"/>
      <c r="G56" s="137"/>
      <c r="H56" s="55"/>
      <c r="I56" s="56"/>
      <c r="J56" s="55"/>
      <c r="K56" s="55"/>
      <c r="L56" s="55"/>
      <c r="M56" s="55"/>
      <c r="N56" s="55"/>
      <c r="O56" s="55"/>
    </row>
    <row r="57" spans="2:15">
      <c r="B57" s="140" t="s">
        <v>65</v>
      </c>
      <c r="C57" s="137"/>
      <c r="D57" s="137"/>
      <c r="E57" s="137"/>
      <c r="F57" s="137"/>
      <c r="G57" s="137"/>
    </row>
    <row r="59" spans="2:15">
      <c r="B59" s="201" t="s">
        <v>48</v>
      </c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133"/>
    </row>
    <row r="60" spans="2:15">
      <c r="B60" s="200" t="s">
        <v>49</v>
      </c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134" t="s">
        <v>35</v>
      </c>
    </row>
    <row r="61" spans="2:15">
      <c r="B61" s="180" t="s">
        <v>21</v>
      </c>
      <c r="C61" s="180" t="s">
        <v>1</v>
      </c>
      <c r="D61" s="182" t="s">
        <v>87</v>
      </c>
      <c r="E61" s="183"/>
      <c r="F61" s="183"/>
      <c r="G61" s="183"/>
      <c r="H61" s="184"/>
      <c r="I61" s="183" t="s">
        <v>78</v>
      </c>
      <c r="J61" s="183"/>
      <c r="K61" s="182" t="s">
        <v>88</v>
      </c>
      <c r="L61" s="183"/>
      <c r="M61" s="183"/>
      <c r="N61" s="183"/>
      <c r="O61" s="184"/>
    </row>
    <row r="62" spans="2:15">
      <c r="B62" s="181"/>
      <c r="C62" s="181"/>
      <c r="D62" s="194" t="s">
        <v>89</v>
      </c>
      <c r="E62" s="195"/>
      <c r="F62" s="195"/>
      <c r="G62" s="195"/>
      <c r="H62" s="196"/>
      <c r="I62" s="195" t="s">
        <v>79</v>
      </c>
      <c r="J62" s="195"/>
      <c r="K62" s="194" t="s">
        <v>90</v>
      </c>
      <c r="L62" s="195"/>
      <c r="M62" s="195"/>
      <c r="N62" s="195"/>
      <c r="O62" s="196"/>
    </row>
    <row r="63" spans="2:15" ht="15" customHeight="1">
      <c r="B63" s="181"/>
      <c r="C63" s="181"/>
      <c r="D63" s="176">
        <v>2022</v>
      </c>
      <c r="E63" s="177"/>
      <c r="F63" s="185">
        <v>2021</v>
      </c>
      <c r="G63" s="185"/>
      <c r="H63" s="187" t="s">
        <v>22</v>
      </c>
      <c r="I63" s="189">
        <v>2022</v>
      </c>
      <c r="J63" s="176" t="s">
        <v>91</v>
      </c>
      <c r="K63" s="176">
        <v>2022</v>
      </c>
      <c r="L63" s="177"/>
      <c r="M63" s="185">
        <v>2021</v>
      </c>
      <c r="N63" s="177"/>
      <c r="O63" s="167" t="s">
        <v>22</v>
      </c>
    </row>
    <row r="64" spans="2:15">
      <c r="B64" s="168" t="s">
        <v>21</v>
      </c>
      <c r="C64" s="168" t="s">
        <v>24</v>
      </c>
      <c r="D64" s="178"/>
      <c r="E64" s="179"/>
      <c r="F64" s="186"/>
      <c r="G64" s="186"/>
      <c r="H64" s="188"/>
      <c r="I64" s="190"/>
      <c r="J64" s="191"/>
      <c r="K64" s="178"/>
      <c r="L64" s="179"/>
      <c r="M64" s="186"/>
      <c r="N64" s="179"/>
      <c r="O64" s="167"/>
    </row>
    <row r="65" spans="2:15" ht="15" customHeight="1">
      <c r="B65" s="168"/>
      <c r="C65" s="168"/>
      <c r="D65" s="154" t="s">
        <v>25</v>
      </c>
      <c r="E65" s="156" t="s">
        <v>2</v>
      </c>
      <c r="F65" s="155" t="s">
        <v>25</v>
      </c>
      <c r="G65" s="52" t="s">
        <v>2</v>
      </c>
      <c r="H65" s="170" t="s">
        <v>26</v>
      </c>
      <c r="I65" s="53" t="s">
        <v>25</v>
      </c>
      <c r="J65" s="172" t="s">
        <v>92</v>
      </c>
      <c r="K65" s="154" t="s">
        <v>25</v>
      </c>
      <c r="L65" s="51" t="s">
        <v>2</v>
      </c>
      <c r="M65" s="155" t="s">
        <v>25</v>
      </c>
      <c r="N65" s="51" t="s">
        <v>2</v>
      </c>
      <c r="O65" s="174" t="s">
        <v>26</v>
      </c>
    </row>
    <row r="66" spans="2:15" ht="25">
      <c r="B66" s="169"/>
      <c r="C66" s="169"/>
      <c r="D66" s="157" t="s">
        <v>27</v>
      </c>
      <c r="E66" s="158" t="s">
        <v>28</v>
      </c>
      <c r="F66" s="49" t="s">
        <v>27</v>
      </c>
      <c r="G66" s="50" t="s">
        <v>28</v>
      </c>
      <c r="H66" s="171"/>
      <c r="I66" s="54" t="s">
        <v>27</v>
      </c>
      <c r="J66" s="173"/>
      <c r="K66" s="157" t="s">
        <v>27</v>
      </c>
      <c r="L66" s="158" t="s">
        <v>28</v>
      </c>
      <c r="M66" s="49" t="s">
        <v>27</v>
      </c>
      <c r="N66" s="158" t="s">
        <v>28</v>
      </c>
      <c r="O66" s="175"/>
    </row>
    <row r="67" spans="2:15">
      <c r="B67" s="69"/>
      <c r="C67" s="62" t="s">
        <v>4</v>
      </c>
      <c r="D67" s="78">
        <v>115</v>
      </c>
      <c r="E67" s="64">
        <v>0.17189835575485798</v>
      </c>
      <c r="F67" s="79">
        <v>110</v>
      </c>
      <c r="G67" s="65">
        <v>0.17886178861788618</v>
      </c>
      <c r="H67" s="66">
        <v>4.5454545454545414E-2</v>
      </c>
      <c r="I67" s="78">
        <v>126</v>
      </c>
      <c r="J67" s="68">
        <v>-8.7301587301587324E-2</v>
      </c>
      <c r="K67" s="78">
        <v>478</v>
      </c>
      <c r="L67" s="64">
        <v>0.19695096827358879</v>
      </c>
      <c r="M67" s="79">
        <v>443</v>
      </c>
      <c r="N67" s="65">
        <v>0.19053763440860216</v>
      </c>
      <c r="O67" s="66">
        <v>7.900677200902928E-2</v>
      </c>
    </row>
    <row r="68" spans="2:15">
      <c r="B68" s="69"/>
      <c r="C68" s="70" t="s">
        <v>12</v>
      </c>
      <c r="D68" s="80">
        <v>154</v>
      </c>
      <c r="E68" s="72">
        <v>0.23019431988041852</v>
      </c>
      <c r="F68" s="81">
        <v>104</v>
      </c>
      <c r="G68" s="82">
        <v>0.16910569105691056</v>
      </c>
      <c r="H68" s="73">
        <v>0.48076923076923084</v>
      </c>
      <c r="I68" s="80">
        <v>134</v>
      </c>
      <c r="J68" s="83">
        <v>0.14925373134328357</v>
      </c>
      <c r="K68" s="80">
        <v>439</v>
      </c>
      <c r="L68" s="72">
        <v>0.18088174701277296</v>
      </c>
      <c r="M68" s="81">
        <v>342</v>
      </c>
      <c r="N68" s="82">
        <v>0.14709677419354839</v>
      </c>
      <c r="O68" s="73">
        <v>0.28362573099415211</v>
      </c>
    </row>
    <row r="69" spans="2:15">
      <c r="B69" s="69"/>
      <c r="C69" s="70" t="s">
        <v>9</v>
      </c>
      <c r="D69" s="80">
        <v>116</v>
      </c>
      <c r="E69" s="72">
        <v>0.17339312406576982</v>
      </c>
      <c r="F69" s="81">
        <v>120</v>
      </c>
      <c r="G69" s="82">
        <v>0.1951219512195122</v>
      </c>
      <c r="H69" s="73">
        <v>-3.3333333333333326E-2</v>
      </c>
      <c r="I69" s="81">
        <v>99</v>
      </c>
      <c r="J69" s="83">
        <v>0.17171717171717171</v>
      </c>
      <c r="K69" s="80">
        <v>415</v>
      </c>
      <c r="L69" s="72">
        <v>0.17099299546765553</v>
      </c>
      <c r="M69" s="81">
        <v>462</v>
      </c>
      <c r="N69" s="82">
        <v>0.19870967741935483</v>
      </c>
      <c r="O69" s="73">
        <v>-0.10173160173160178</v>
      </c>
    </row>
    <row r="70" spans="2:15">
      <c r="B70" s="69"/>
      <c r="C70" s="70" t="s">
        <v>8</v>
      </c>
      <c r="D70" s="80">
        <v>101</v>
      </c>
      <c r="E70" s="72">
        <v>0.15097159940209268</v>
      </c>
      <c r="F70" s="81">
        <v>35</v>
      </c>
      <c r="G70" s="82">
        <v>5.6910569105691054E-2</v>
      </c>
      <c r="H70" s="73">
        <v>1.8857142857142857</v>
      </c>
      <c r="I70" s="81">
        <v>88</v>
      </c>
      <c r="J70" s="83">
        <v>0.14772727272727271</v>
      </c>
      <c r="K70" s="80">
        <v>310</v>
      </c>
      <c r="L70" s="72">
        <v>0.12772970745776679</v>
      </c>
      <c r="M70" s="81">
        <v>233</v>
      </c>
      <c r="N70" s="82">
        <v>0.10021505376344086</v>
      </c>
      <c r="O70" s="73">
        <v>0.33047210300429186</v>
      </c>
    </row>
    <row r="71" spans="2:15">
      <c r="B71" s="110"/>
      <c r="C71" s="70" t="s">
        <v>3</v>
      </c>
      <c r="D71" s="80">
        <v>55</v>
      </c>
      <c r="E71" s="72">
        <v>8.2212257100149483E-2</v>
      </c>
      <c r="F71" s="81">
        <v>108</v>
      </c>
      <c r="G71" s="82">
        <v>0.17560975609756097</v>
      </c>
      <c r="H71" s="73">
        <v>-0.4907407407407407</v>
      </c>
      <c r="I71" s="81">
        <v>83</v>
      </c>
      <c r="J71" s="83">
        <v>-0.33734939759036142</v>
      </c>
      <c r="K71" s="80">
        <v>278</v>
      </c>
      <c r="L71" s="72">
        <v>0.11454470539761022</v>
      </c>
      <c r="M71" s="81">
        <v>327</v>
      </c>
      <c r="N71" s="82">
        <v>0.14064516129032259</v>
      </c>
      <c r="O71" s="73">
        <v>-0.14984709480122327</v>
      </c>
    </row>
    <row r="72" spans="2:15">
      <c r="B72" s="69"/>
      <c r="C72" s="70" t="s">
        <v>10</v>
      </c>
      <c r="D72" s="80">
        <v>66</v>
      </c>
      <c r="E72" s="72">
        <v>9.8654708520179366E-2</v>
      </c>
      <c r="F72" s="81">
        <v>74</v>
      </c>
      <c r="G72" s="82">
        <v>0.12032520325203253</v>
      </c>
      <c r="H72" s="73">
        <v>-0.10810810810810811</v>
      </c>
      <c r="I72" s="81">
        <v>83</v>
      </c>
      <c r="J72" s="83">
        <v>-0.20481927710843373</v>
      </c>
      <c r="K72" s="80">
        <v>264</v>
      </c>
      <c r="L72" s="72">
        <v>0.10877626699629171</v>
      </c>
      <c r="M72" s="81">
        <v>324</v>
      </c>
      <c r="N72" s="82">
        <v>0.13935483870967741</v>
      </c>
      <c r="O72" s="73">
        <v>-0.18518518518518523</v>
      </c>
    </row>
    <row r="73" spans="2:15">
      <c r="B73" s="69"/>
      <c r="C73" s="70" t="s">
        <v>11</v>
      </c>
      <c r="D73" s="80">
        <v>43</v>
      </c>
      <c r="E73" s="72">
        <v>6.4275037369207769E-2</v>
      </c>
      <c r="F73" s="81">
        <v>37</v>
      </c>
      <c r="G73" s="82">
        <v>6.0162601626016263E-2</v>
      </c>
      <c r="H73" s="73">
        <v>0.16216216216216206</v>
      </c>
      <c r="I73" s="81">
        <v>48</v>
      </c>
      <c r="J73" s="83">
        <v>-0.10416666666666663</v>
      </c>
      <c r="K73" s="80">
        <v>147</v>
      </c>
      <c r="L73" s="72">
        <v>6.0568603213844253E-2</v>
      </c>
      <c r="M73" s="81">
        <v>123</v>
      </c>
      <c r="N73" s="82">
        <v>5.2903225806451612E-2</v>
      </c>
      <c r="O73" s="73">
        <v>0.19512195121951215</v>
      </c>
    </row>
    <row r="74" spans="2:15">
      <c r="B74" s="127"/>
      <c r="C74" s="84" t="s">
        <v>29</v>
      </c>
      <c r="D74" s="96">
        <f>+D75-SUM(D67:D73)</f>
        <v>19</v>
      </c>
      <c r="E74" s="143">
        <f>+E75-SUM(E67:E73)</f>
        <v>2.840059790732441E-2</v>
      </c>
      <c r="F74" s="96">
        <f>+F75-SUM(F67:F73)</f>
        <v>27</v>
      </c>
      <c r="G74" s="143">
        <f>+G75-SUM(G67:G73)</f>
        <v>4.3902439024390172E-2</v>
      </c>
      <c r="H74" s="87">
        <f>+D74/F74-1</f>
        <v>-0.29629629629629628</v>
      </c>
      <c r="I74" s="96">
        <f>+I75-SUM(I67:I73)</f>
        <v>35</v>
      </c>
      <c r="J74" s="86">
        <f>+D74/I74-1</f>
        <v>-0.45714285714285718</v>
      </c>
      <c r="K74" s="96">
        <f>+K75-SUM(K67:K73)</f>
        <v>96</v>
      </c>
      <c r="L74" s="143">
        <f>+L75-SUM(L67:L73)</f>
        <v>3.9555006180469698E-2</v>
      </c>
      <c r="M74" s="96">
        <f>+M75-SUM(M67:M73)</f>
        <v>71</v>
      </c>
      <c r="N74" s="143">
        <f>+N75-SUM(N67:N73)</f>
        <v>3.0537634408602243E-2</v>
      </c>
      <c r="O74" s="87">
        <f>+K74/M74-1</f>
        <v>0.352112676056338</v>
      </c>
    </row>
    <row r="75" spans="2:15">
      <c r="B75" s="23"/>
      <c r="C75" s="93" t="s">
        <v>30</v>
      </c>
      <c r="D75" s="35">
        <v>669</v>
      </c>
      <c r="E75" s="10">
        <v>1</v>
      </c>
      <c r="F75" s="35">
        <v>615</v>
      </c>
      <c r="G75" s="10">
        <v>1</v>
      </c>
      <c r="H75" s="11">
        <v>8.7804878048780566E-2</v>
      </c>
      <c r="I75" s="35">
        <v>696</v>
      </c>
      <c r="J75" s="12">
        <v>-3.8793103448275912E-2</v>
      </c>
      <c r="K75" s="35">
        <v>2427</v>
      </c>
      <c r="L75" s="10">
        <v>1</v>
      </c>
      <c r="M75" s="35">
        <v>2325</v>
      </c>
      <c r="N75" s="10">
        <v>1</v>
      </c>
      <c r="O75" s="20">
        <v>4.3870967741935551E-2</v>
      </c>
    </row>
    <row r="76" spans="2:15">
      <c r="B76" s="135" t="s">
        <v>42</v>
      </c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K63:L64"/>
    <mergeCell ref="B60:N60"/>
    <mergeCell ref="B61:B63"/>
    <mergeCell ref="C61:C63"/>
    <mergeCell ref="B64:B66"/>
    <mergeCell ref="C64:C66"/>
    <mergeCell ref="H65:H66"/>
    <mergeCell ref="J65:J66"/>
    <mergeCell ref="M63:N64"/>
    <mergeCell ref="O63:O64"/>
    <mergeCell ref="O65:O66"/>
    <mergeCell ref="D37:H37"/>
    <mergeCell ref="I37:J37"/>
    <mergeCell ref="K37:O37"/>
    <mergeCell ref="D61:H61"/>
    <mergeCell ref="I61:J61"/>
    <mergeCell ref="K61:O61"/>
    <mergeCell ref="D62:H62"/>
    <mergeCell ref="I62:J62"/>
    <mergeCell ref="K62:O62"/>
    <mergeCell ref="D63:E64"/>
    <mergeCell ref="F63:G64"/>
    <mergeCell ref="H63:H64"/>
    <mergeCell ref="I63:I64"/>
    <mergeCell ref="J63:J64"/>
  </mergeCells>
  <conditionalFormatting sqref="H15:H17 O15:O17 H24:H26 J24:J26 O24:O26">
    <cfRule type="cellIs" dxfId="86" priority="48" operator="lessThan">
      <formula>0</formula>
    </cfRule>
  </conditionalFormatting>
  <conditionalFormatting sqref="H11:H14 J11:J14 O11:O14">
    <cfRule type="cellIs" dxfId="85" priority="47" operator="lessThan">
      <formula>0</formula>
    </cfRule>
  </conditionalFormatting>
  <conditionalFormatting sqref="J15:J16">
    <cfRule type="cellIs" dxfId="84" priority="46" operator="lessThan">
      <formula>0</formula>
    </cfRule>
  </conditionalFormatting>
  <conditionalFormatting sqref="H10 J10 O10">
    <cfRule type="cellIs" dxfId="83" priority="45" operator="lessThan">
      <formula>0</formula>
    </cfRule>
  </conditionalFormatting>
  <conditionalFormatting sqref="D19:O26 D10:O16">
    <cfRule type="cellIs" dxfId="82" priority="44" operator="equal">
      <formula>0</formula>
    </cfRule>
  </conditionalFormatting>
  <conditionalFormatting sqref="H17 O17">
    <cfRule type="cellIs" dxfId="81" priority="43" operator="lessThan">
      <formula>0</formula>
    </cfRule>
  </conditionalFormatting>
  <conditionalFormatting sqref="H19:H23 J19:J23 O19:O23">
    <cfRule type="cellIs" dxfId="80" priority="42" operator="lessThan">
      <formula>0</formula>
    </cfRule>
  </conditionalFormatting>
  <conditionalFormatting sqref="H18 J18 O18">
    <cfRule type="cellIs" dxfId="79" priority="41" operator="lessThan">
      <formula>0</formula>
    </cfRule>
  </conditionalFormatting>
  <conditionalFormatting sqref="H18 O18">
    <cfRule type="cellIs" dxfId="78" priority="40" operator="lessThan">
      <formula>0</formula>
    </cfRule>
  </conditionalFormatting>
  <conditionalFormatting sqref="H28 J28 O28">
    <cfRule type="cellIs" dxfId="77" priority="38" operator="lessThan">
      <formula>0</formula>
    </cfRule>
  </conditionalFormatting>
  <conditionalFormatting sqref="H28 O28">
    <cfRule type="cellIs" dxfId="76" priority="37" operator="lessThan">
      <formula>0</formula>
    </cfRule>
  </conditionalFormatting>
  <conditionalFormatting sqref="H29 O29">
    <cfRule type="cellIs" dxfId="75" priority="36" operator="lessThan">
      <formula>0</formula>
    </cfRule>
  </conditionalFormatting>
  <conditionalFormatting sqref="H29 O29 J29">
    <cfRule type="cellIs" dxfId="74" priority="35" operator="lessThan">
      <formula>0</formula>
    </cfRule>
  </conditionalFormatting>
  <conditionalFormatting sqref="H30 O30">
    <cfRule type="cellIs" dxfId="73" priority="34" operator="lessThan">
      <formula>0</formula>
    </cfRule>
  </conditionalFormatting>
  <conditionalFormatting sqref="H30 O30 J30">
    <cfRule type="cellIs" dxfId="72" priority="33" operator="lessThan">
      <formula>0</formula>
    </cfRule>
  </conditionalFormatting>
  <conditionalFormatting sqref="H43 O43 J43">
    <cfRule type="cellIs" dxfId="71" priority="32" operator="lessThan">
      <formula>0</formula>
    </cfRule>
  </conditionalFormatting>
  <conditionalFormatting sqref="H49:H51 J49:J51 O49:O51">
    <cfRule type="cellIs" dxfId="70" priority="30" operator="lessThan">
      <formula>0</formula>
    </cfRule>
  </conditionalFormatting>
  <conditionalFormatting sqref="H44:H48 J44:J48 O44:O48">
    <cfRule type="cellIs" dxfId="69" priority="31" operator="lessThan">
      <formula>0</formula>
    </cfRule>
  </conditionalFormatting>
  <conditionalFormatting sqref="H52 J52 O52">
    <cfRule type="cellIs" dxfId="68" priority="28" operator="lessThan">
      <formula>0</formula>
    </cfRule>
  </conditionalFormatting>
  <conditionalFormatting sqref="H52 O52">
    <cfRule type="cellIs" dxfId="67" priority="29" operator="lessThan">
      <formula>0</formula>
    </cfRule>
  </conditionalFormatting>
  <conditionalFormatting sqref="H55 O55">
    <cfRule type="cellIs" dxfId="66" priority="27" operator="lessThan">
      <formula>0</formula>
    </cfRule>
  </conditionalFormatting>
  <conditionalFormatting sqref="H55 O55 J55">
    <cfRule type="cellIs" dxfId="65" priority="26" operator="lessThan">
      <formula>0</formula>
    </cfRule>
  </conditionalFormatting>
  <conditionalFormatting sqref="H53 J53 O53">
    <cfRule type="cellIs" dxfId="64" priority="25" operator="lessThan">
      <formula>0</formula>
    </cfRule>
  </conditionalFormatting>
  <conditionalFormatting sqref="H53 O53">
    <cfRule type="cellIs" dxfId="63" priority="24" operator="lessThan">
      <formula>0</formula>
    </cfRule>
  </conditionalFormatting>
  <conditionalFormatting sqref="H54 O54">
    <cfRule type="cellIs" dxfId="62" priority="23" operator="lessThan">
      <formula>0</formula>
    </cfRule>
  </conditionalFormatting>
  <conditionalFormatting sqref="H54 O54 J54">
    <cfRule type="cellIs" dxfId="61" priority="22" operator="lessThan">
      <formula>0</formula>
    </cfRule>
  </conditionalFormatting>
  <conditionalFormatting sqref="H74 O74">
    <cfRule type="cellIs" dxfId="60" priority="21" operator="lessThan">
      <formula>0</formula>
    </cfRule>
  </conditionalFormatting>
  <conditionalFormatting sqref="H67:H71 J67:J71 O67:O71">
    <cfRule type="cellIs" dxfId="59" priority="20" operator="lessThan">
      <formula>0</formula>
    </cfRule>
  </conditionalFormatting>
  <conditionalFormatting sqref="H74 O74">
    <cfRule type="cellIs" dxfId="58" priority="49" operator="lessThan">
      <formula>0</formula>
    </cfRule>
  </conditionalFormatting>
  <conditionalFormatting sqref="J72:J73 O72:O73 H72:H73">
    <cfRule type="cellIs" dxfId="57" priority="18" operator="lessThan">
      <formula>0</formula>
    </cfRule>
  </conditionalFormatting>
  <conditionalFormatting sqref="D67:O73">
    <cfRule type="cellIs" dxfId="56" priority="17" operator="equal">
      <formula>0</formula>
    </cfRule>
  </conditionalFormatting>
  <conditionalFormatting sqref="H75 O75">
    <cfRule type="cellIs" dxfId="55" priority="16" operator="lessThan">
      <formula>0</formula>
    </cfRule>
  </conditionalFormatting>
  <conditionalFormatting sqref="H75 O75 J75">
    <cfRule type="cellIs" dxfId="54" priority="15" operator="lessThan">
      <formula>0</formula>
    </cfRule>
  </conditionalFormatting>
  <conditionalFormatting sqref="H27">
    <cfRule type="cellIs" dxfId="53" priority="13" operator="lessThan">
      <formula>0</formula>
    </cfRule>
  </conditionalFormatting>
  <conditionalFormatting sqref="H27">
    <cfRule type="cellIs" dxfId="52" priority="14" operator="lessThan">
      <formula>0</formula>
    </cfRule>
  </conditionalFormatting>
  <conditionalFormatting sqref="O27">
    <cfRule type="cellIs" dxfId="51" priority="11" operator="lessThan">
      <formula>0</formula>
    </cfRule>
  </conditionalFormatting>
  <conditionalFormatting sqref="O27">
    <cfRule type="cellIs" dxfId="50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7" sqref="D17:O17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149">
        <v>44686</v>
      </c>
    </row>
    <row r="2" spans="2:15">
      <c r="B2" s="202" t="s">
        <v>34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4"/>
    </row>
    <row r="3" spans="2:15">
      <c r="B3" s="204" t="s">
        <v>33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33" t="s">
        <v>31</v>
      </c>
    </row>
    <row r="4" spans="2:15" ht="15" customHeight="1">
      <c r="B4" s="203" t="s">
        <v>0</v>
      </c>
      <c r="C4" s="180" t="s">
        <v>1</v>
      </c>
      <c r="D4" s="182" t="s">
        <v>87</v>
      </c>
      <c r="E4" s="183"/>
      <c r="F4" s="183"/>
      <c r="G4" s="183"/>
      <c r="H4" s="184"/>
      <c r="I4" s="183" t="s">
        <v>78</v>
      </c>
      <c r="J4" s="183"/>
      <c r="K4" s="182" t="s">
        <v>88</v>
      </c>
      <c r="L4" s="183"/>
      <c r="M4" s="183"/>
      <c r="N4" s="183"/>
      <c r="O4" s="184"/>
    </row>
    <row r="5" spans="2:15">
      <c r="B5" s="197"/>
      <c r="C5" s="181"/>
      <c r="D5" s="194" t="s">
        <v>89</v>
      </c>
      <c r="E5" s="195"/>
      <c r="F5" s="195"/>
      <c r="G5" s="195"/>
      <c r="H5" s="196"/>
      <c r="I5" s="195" t="s">
        <v>79</v>
      </c>
      <c r="J5" s="195"/>
      <c r="K5" s="194" t="s">
        <v>90</v>
      </c>
      <c r="L5" s="195"/>
      <c r="M5" s="195"/>
      <c r="N5" s="195"/>
      <c r="O5" s="196"/>
    </row>
    <row r="6" spans="2:15" ht="19.5" customHeight="1">
      <c r="B6" s="197"/>
      <c r="C6" s="197"/>
      <c r="D6" s="176">
        <v>2022</v>
      </c>
      <c r="E6" s="177"/>
      <c r="F6" s="185">
        <v>2021</v>
      </c>
      <c r="G6" s="185"/>
      <c r="H6" s="187" t="s">
        <v>22</v>
      </c>
      <c r="I6" s="189">
        <v>2022</v>
      </c>
      <c r="J6" s="176" t="s">
        <v>91</v>
      </c>
      <c r="K6" s="176">
        <v>2022</v>
      </c>
      <c r="L6" s="177"/>
      <c r="M6" s="185">
        <v>2021</v>
      </c>
      <c r="N6" s="177"/>
      <c r="O6" s="167" t="s">
        <v>22</v>
      </c>
    </row>
    <row r="7" spans="2:15" ht="19.5" customHeight="1">
      <c r="B7" s="198" t="s">
        <v>23</v>
      </c>
      <c r="C7" s="198" t="s">
        <v>24</v>
      </c>
      <c r="D7" s="178"/>
      <c r="E7" s="179"/>
      <c r="F7" s="186"/>
      <c r="G7" s="186"/>
      <c r="H7" s="188"/>
      <c r="I7" s="190"/>
      <c r="J7" s="191"/>
      <c r="K7" s="178"/>
      <c r="L7" s="179"/>
      <c r="M7" s="186"/>
      <c r="N7" s="179"/>
      <c r="O7" s="167"/>
    </row>
    <row r="8" spans="2:15" ht="15" customHeight="1">
      <c r="B8" s="198"/>
      <c r="C8" s="198"/>
      <c r="D8" s="154" t="s">
        <v>25</v>
      </c>
      <c r="E8" s="156" t="s">
        <v>2</v>
      </c>
      <c r="F8" s="155" t="s">
        <v>25</v>
      </c>
      <c r="G8" s="52" t="s">
        <v>2</v>
      </c>
      <c r="H8" s="170" t="s">
        <v>26</v>
      </c>
      <c r="I8" s="53" t="s">
        <v>25</v>
      </c>
      <c r="J8" s="172" t="s">
        <v>92</v>
      </c>
      <c r="K8" s="154" t="s">
        <v>25</v>
      </c>
      <c r="L8" s="51" t="s">
        <v>2</v>
      </c>
      <c r="M8" s="155" t="s">
        <v>25</v>
      </c>
      <c r="N8" s="51" t="s">
        <v>2</v>
      </c>
      <c r="O8" s="174" t="s">
        <v>26</v>
      </c>
    </row>
    <row r="9" spans="2:15" ht="15" customHeight="1">
      <c r="B9" s="199"/>
      <c r="C9" s="199"/>
      <c r="D9" s="157" t="s">
        <v>27</v>
      </c>
      <c r="E9" s="158" t="s">
        <v>28</v>
      </c>
      <c r="F9" s="49" t="s">
        <v>27</v>
      </c>
      <c r="G9" s="50" t="s">
        <v>28</v>
      </c>
      <c r="H9" s="171"/>
      <c r="I9" s="54" t="s">
        <v>27</v>
      </c>
      <c r="J9" s="173"/>
      <c r="K9" s="157" t="s">
        <v>27</v>
      </c>
      <c r="L9" s="158" t="s">
        <v>28</v>
      </c>
      <c r="M9" s="49" t="s">
        <v>27</v>
      </c>
      <c r="N9" s="158" t="s">
        <v>28</v>
      </c>
      <c r="O9" s="175"/>
    </row>
    <row r="10" spans="2:15">
      <c r="B10" s="61">
        <v>1</v>
      </c>
      <c r="C10" s="62" t="s">
        <v>9</v>
      </c>
      <c r="D10" s="63">
        <v>39</v>
      </c>
      <c r="E10" s="108">
        <v>0.44827586206896552</v>
      </c>
      <c r="F10" s="63">
        <v>39</v>
      </c>
      <c r="G10" s="68">
        <v>0.50649350649350644</v>
      </c>
      <c r="H10" s="66">
        <v>0</v>
      </c>
      <c r="I10" s="67">
        <v>41</v>
      </c>
      <c r="J10" s="68">
        <v>-4.8780487804878092E-2</v>
      </c>
      <c r="K10" s="63">
        <v>131</v>
      </c>
      <c r="L10" s="108">
        <v>0.31873479318734793</v>
      </c>
      <c r="M10" s="63">
        <v>161</v>
      </c>
      <c r="N10" s="68">
        <v>0.41927083333333331</v>
      </c>
      <c r="O10" s="66">
        <v>-0.18633540372670809</v>
      </c>
    </row>
    <row r="11" spans="2:15">
      <c r="B11" s="69">
        <v>2</v>
      </c>
      <c r="C11" s="70" t="s">
        <v>45</v>
      </c>
      <c r="D11" s="71">
        <v>13</v>
      </c>
      <c r="E11" s="113">
        <v>0.14942528735632185</v>
      </c>
      <c r="F11" s="71">
        <v>11</v>
      </c>
      <c r="G11" s="83">
        <v>0.14285714285714285</v>
      </c>
      <c r="H11" s="73">
        <v>0.18181818181818188</v>
      </c>
      <c r="I11" s="94">
        <v>22</v>
      </c>
      <c r="J11" s="83">
        <v>-0.40909090909090906</v>
      </c>
      <c r="K11" s="71">
        <v>108</v>
      </c>
      <c r="L11" s="113">
        <v>0.26277372262773724</v>
      </c>
      <c r="M11" s="71">
        <v>57</v>
      </c>
      <c r="N11" s="83">
        <v>0.1484375</v>
      </c>
      <c r="O11" s="73">
        <v>0.89473684210526305</v>
      </c>
    </row>
    <row r="12" spans="2:15">
      <c r="B12" s="69">
        <v>3</v>
      </c>
      <c r="C12" s="70" t="s">
        <v>4</v>
      </c>
      <c r="D12" s="71">
        <v>11</v>
      </c>
      <c r="E12" s="113">
        <v>0.12643678160919541</v>
      </c>
      <c r="F12" s="71">
        <v>1</v>
      </c>
      <c r="G12" s="83">
        <v>1.2987012987012988E-2</v>
      </c>
      <c r="H12" s="73">
        <v>10</v>
      </c>
      <c r="I12" s="94">
        <v>45</v>
      </c>
      <c r="J12" s="83">
        <v>-0.75555555555555554</v>
      </c>
      <c r="K12" s="71">
        <v>90</v>
      </c>
      <c r="L12" s="113">
        <v>0.21897810218978103</v>
      </c>
      <c r="M12" s="71">
        <v>18</v>
      </c>
      <c r="N12" s="83">
        <v>4.6875E-2</v>
      </c>
      <c r="O12" s="73">
        <v>4</v>
      </c>
    </row>
    <row r="13" spans="2:15">
      <c r="B13" s="69">
        <v>4</v>
      </c>
      <c r="C13" s="70" t="s">
        <v>8</v>
      </c>
      <c r="D13" s="71">
        <v>3</v>
      </c>
      <c r="E13" s="113">
        <v>3.4482758620689655E-2</v>
      </c>
      <c r="F13" s="71">
        <v>0</v>
      </c>
      <c r="G13" s="83">
        <v>0</v>
      </c>
      <c r="H13" s="73"/>
      <c r="I13" s="94">
        <v>17</v>
      </c>
      <c r="J13" s="83">
        <v>-0.82352941176470584</v>
      </c>
      <c r="K13" s="71">
        <v>31</v>
      </c>
      <c r="L13" s="113">
        <v>7.5425790754257913E-2</v>
      </c>
      <c r="M13" s="71">
        <v>0</v>
      </c>
      <c r="N13" s="83">
        <v>0</v>
      </c>
      <c r="O13" s="73"/>
    </row>
    <row r="14" spans="2:15">
      <c r="B14" s="95">
        <v>5</v>
      </c>
      <c r="C14" s="84" t="s">
        <v>70</v>
      </c>
      <c r="D14" s="96">
        <v>13</v>
      </c>
      <c r="E14" s="117">
        <v>0.14942528735632185</v>
      </c>
      <c r="F14" s="96">
        <v>0</v>
      </c>
      <c r="G14" s="101">
        <v>0</v>
      </c>
      <c r="H14" s="99"/>
      <c r="I14" s="100">
        <v>0</v>
      </c>
      <c r="J14" s="101"/>
      <c r="K14" s="96">
        <v>14</v>
      </c>
      <c r="L14" s="117">
        <v>3.4063260340632603E-2</v>
      </c>
      <c r="M14" s="96">
        <v>1</v>
      </c>
      <c r="N14" s="101">
        <v>2.6041666666666665E-3</v>
      </c>
      <c r="O14" s="99">
        <v>13</v>
      </c>
    </row>
    <row r="15" spans="2:15">
      <c r="B15" s="165" t="s">
        <v>47</v>
      </c>
      <c r="C15" s="166"/>
      <c r="D15" s="27">
        <f>SUM(D10:D14)</f>
        <v>79</v>
      </c>
      <c r="E15" s="29">
        <f>D15/D17</f>
        <v>0.90804597701149425</v>
      </c>
      <c r="F15" s="27">
        <f>SUM(F10:F14)</f>
        <v>51</v>
      </c>
      <c r="G15" s="29">
        <f>F15/F17</f>
        <v>0.66233766233766234</v>
      </c>
      <c r="H15" s="43">
        <f>D15/F15-1</f>
        <v>0.5490196078431373</v>
      </c>
      <c r="I15" s="27">
        <f>SUM(I10:I14)</f>
        <v>125</v>
      </c>
      <c r="J15" s="28">
        <f>D15/I15-1</f>
        <v>-0.36799999999999999</v>
      </c>
      <c r="K15" s="27">
        <f>SUM(K10:K14)</f>
        <v>374</v>
      </c>
      <c r="L15" s="29">
        <f>K15/K17</f>
        <v>0.90997566909975669</v>
      </c>
      <c r="M15" s="27">
        <f>SUM(M10:M14)</f>
        <v>237</v>
      </c>
      <c r="N15" s="29">
        <f>M15/M17</f>
        <v>0.6171875</v>
      </c>
      <c r="O15" s="30">
        <f>K15/M15-1</f>
        <v>0.57805907172995785</v>
      </c>
    </row>
    <row r="16" spans="2:15" s="26" customFormat="1">
      <c r="B16" s="165" t="s">
        <v>29</v>
      </c>
      <c r="C16" s="166"/>
      <c r="D16" s="147">
        <f>D17-D15</f>
        <v>8</v>
      </c>
      <c r="E16" s="150">
        <f t="shared" ref="E16:N16" si="0">E17-E15</f>
        <v>9.1954022988505746E-2</v>
      </c>
      <c r="F16" s="147">
        <f t="shared" si="0"/>
        <v>26</v>
      </c>
      <c r="G16" s="150">
        <f t="shared" si="0"/>
        <v>0.33766233766233766</v>
      </c>
      <c r="H16" s="43">
        <f>D16/F16-1</f>
        <v>-0.69230769230769229</v>
      </c>
      <c r="I16" s="147">
        <f t="shared" si="0"/>
        <v>11</v>
      </c>
      <c r="J16" s="44">
        <f>D16/I16-1</f>
        <v>-0.27272727272727271</v>
      </c>
      <c r="K16" s="147">
        <f t="shared" si="0"/>
        <v>37</v>
      </c>
      <c r="L16" s="150">
        <f t="shared" si="0"/>
        <v>9.002433090024331E-2</v>
      </c>
      <c r="M16" s="147">
        <f t="shared" si="0"/>
        <v>147</v>
      </c>
      <c r="N16" s="150">
        <f t="shared" si="0"/>
        <v>0.38281249999999989</v>
      </c>
      <c r="O16" s="43">
        <f>K16/M16-1</f>
        <v>-0.7482993197278911</v>
      </c>
    </row>
    <row r="17" spans="2:15">
      <c r="B17" s="163" t="s">
        <v>30</v>
      </c>
      <c r="C17" s="164"/>
      <c r="D17" s="46">
        <v>87</v>
      </c>
      <c r="E17" s="76">
        <v>1</v>
      </c>
      <c r="F17" s="46">
        <v>77</v>
      </c>
      <c r="G17" s="77">
        <v>1</v>
      </c>
      <c r="H17" s="41">
        <v>0.12987012987012991</v>
      </c>
      <c r="I17" s="47">
        <v>136</v>
      </c>
      <c r="J17" s="148">
        <v>-0.36029411764705888</v>
      </c>
      <c r="K17" s="46">
        <v>411</v>
      </c>
      <c r="L17" s="76">
        <v>1</v>
      </c>
      <c r="M17" s="46">
        <v>384</v>
      </c>
      <c r="N17" s="77">
        <v>0.99999999999999989</v>
      </c>
      <c r="O17" s="41">
        <v>7.03125E-2</v>
      </c>
    </row>
    <row r="18" spans="2:15">
      <c r="B18" t="s">
        <v>66</v>
      </c>
    </row>
    <row r="19" spans="2:15">
      <c r="B19" s="31" t="s">
        <v>44</v>
      </c>
    </row>
    <row r="20" spans="2:15">
      <c r="B20" s="32" t="s">
        <v>86</v>
      </c>
    </row>
    <row r="21" spans="2:15">
      <c r="B21" s="140" t="s">
        <v>67</v>
      </c>
      <c r="C21" s="137"/>
      <c r="D21" s="137"/>
      <c r="E21" s="137"/>
      <c r="F21" s="137"/>
      <c r="G21" s="137"/>
    </row>
    <row r="22" spans="2:15">
      <c r="B22" s="13" t="s">
        <v>43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:H16 O15:O16">
    <cfRule type="cellIs" dxfId="49" priority="288" operator="lessThan">
      <formula>0</formula>
    </cfRule>
  </conditionalFormatting>
  <conditionalFormatting sqref="H10:H14 J10:J14 O10:O14">
    <cfRule type="cellIs" dxfId="48" priority="6" operator="lessThan">
      <formula>0</formula>
    </cfRule>
  </conditionalFormatting>
  <conditionalFormatting sqref="D10:E14 G10:J14 L10:L14 N10:O14">
    <cfRule type="cellIs" dxfId="47" priority="5" operator="equal">
      <formula>0</formula>
    </cfRule>
  </conditionalFormatting>
  <conditionalFormatting sqref="F10:F14">
    <cfRule type="cellIs" dxfId="46" priority="4" operator="equal">
      <formula>0</formula>
    </cfRule>
  </conditionalFormatting>
  <conditionalFormatting sqref="K10:K14">
    <cfRule type="cellIs" dxfId="45" priority="3" operator="equal">
      <formula>0</formula>
    </cfRule>
  </conditionalFormatting>
  <conditionalFormatting sqref="M10:M14">
    <cfRule type="cellIs" dxfId="44" priority="2" operator="equal">
      <formula>0</formula>
    </cfRule>
  </conditionalFormatting>
  <conditionalFormatting sqref="O17 J17 H17">
    <cfRule type="cellIs" dxfId="4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04A6-05AB-487C-A05C-7A96E5F821EE}">
  <sheetPr>
    <pageSetUpPr fitToPage="1"/>
  </sheetPr>
  <dimension ref="B1:W65"/>
  <sheetViews>
    <sheetView showGridLines="0" topLeftCell="A19" workbookViewId="0">
      <selection activeCell="O1" sqref="O1"/>
    </sheetView>
  </sheetViews>
  <sheetFormatPr defaultRowHeight="14.5"/>
  <cols>
    <col min="1" max="1" width="2" style="137" customWidth="1"/>
    <col min="2" max="2" width="8.1796875" style="137" customWidth="1"/>
    <col min="3" max="3" width="20.26953125" style="137" customWidth="1"/>
    <col min="4" max="9" width="8.81640625" style="137" customWidth="1"/>
    <col min="10" max="10" width="9.453125" style="137" customWidth="1"/>
    <col min="11" max="12" width="11.26953125" style="137" customWidth="1"/>
    <col min="13" max="14" width="8.81640625" style="137" customWidth="1"/>
    <col min="15" max="15" width="13.26953125" style="137" customWidth="1"/>
    <col min="16" max="16" width="9.453125" style="137" customWidth="1"/>
    <col min="17" max="17" width="20.81640625" style="137" customWidth="1"/>
    <col min="18" max="22" width="11" style="137" customWidth="1"/>
    <col min="23" max="23" width="11.7265625" style="137" customWidth="1"/>
    <col min="24" max="256" width="8.7265625" style="137"/>
    <col min="257" max="257" width="2" style="137" customWidth="1"/>
    <col min="258" max="258" width="8.1796875" style="137" customWidth="1"/>
    <col min="259" max="259" width="20.26953125" style="137" customWidth="1"/>
    <col min="260" max="265" width="8.81640625" style="137" customWidth="1"/>
    <col min="266" max="266" width="9.453125" style="137" customWidth="1"/>
    <col min="267" max="268" width="11.26953125" style="137" customWidth="1"/>
    <col min="269" max="270" width="8.81640625" style="137" customWidth="1"/>
    <col min="271" max="271" width="13.26953125" style="137" customWidth="1"/>
    <col min="272" max="272" width="9.453125" style="137" customWidth="1"/>
    <col min="273" max="273" width="20.81640625" style="137" customWidth="1"/>
    <col min="274" max="278" width="11" style="137" customWidth="1"/>
    <col min="279" max="279" width="11.7265625" style="137" customWidth="1"/>
    <col min="280" max="512" width="8.7265625" style="137"/>
    <col min="513" max="513" width="2" style="137" customWidth="1"/>
    <col min="514" max="514" width="8.1796875" style="137" customWidth="1"/>
    <col min="515" max="515" width="20.26953125" style="137" customWidth="1"/>
    <col min="516" max="521" width="8.81640625" style="137" customWidth="1"/>
    <col min="522" max="522" width="9.453125" style="137" customWidth="1"/>
    <col min="523" max="524" width="11.26953125" style="137" customWidth="1"/>
    <col min="525" max="526" width="8.81640625" style="137" customWidth="1"/>
    <col min="527" max="527" width="13.26953125" style="137" customWidth="1"/>
    <col min="528" max="528" width="9.453125" style="137" customWidth="1"/>
    <col min="529" max="529" width="20.81640625" style="137" customWidth="1"/>
    <col min="530" max="534" width="11" style="137" customWidth="1"/>
    <col min="535" max="535" width="11.7265625" style="137" customWidth="1"/>
    <col min="536" max="768" width="8.7265625" style="137"/>
    <col min="769" max="769" width="2" style="137" customWidth="1"/>
    <col min="770" max="770" width="8.1796875" style="137" customWidth="1"/>
    <col min="771" max="771" width="20.26953125" style="137" customWidth="1"/>
    <col min="772" max="777" width="8.81640625" style="137" customWidth="1"/>
    <col min="778" max="778" width="9.453125" style="137" customWidth="1"/>
    <col min="779" max="780" width="11.26953125" style="137" customWidth="1"/>
    <col min="781" max="782" width="8.81640625" style="137" customWidth="1"/>
    <col min="783" max="783" width="13.26953125" style="137" customWidth="1"/>
    <col min="784" max="784" width="9.453125" style="137" customWidth="1"/>
    <col min="785" max="785" width="20.81640625" style="137" customWidth="1"/>
    <col min="786" max="790" width="11" style="137" customWidth="1"/>
    <col min="791" max="791" width="11.7265625" style="137" customWidth="1"/>
    <col min="792" max="1024" width="8.7265625" style="137"/>
    <col min="1025" max="1025" width="2" style="137" customWidth="1"/>
    <col min="1026" max="1026" width="8.1796875" style="137" customWidth="1"/>
    <col min="1027" max="1027" width="20.26953125" style="137" customWidth="1"/>
    <col min="1028" max="1033" width="8.81640625" style="137" customWidth="1"/>
    <col min="1034" max="1034" width="9.453125" style="137" customWidth="1"/>
    <col min="1035" max="1036" width="11.26953125" style="137" customWidth="1"/>
    <col min="1037" max="1038" width="8.81640625" style="137" customWidth="1"/>
    <col min="1039" max="1039" width="13.26953125" style="137" customWidth="1"/>
    <col min="1040" max="1040" width="9.453125" style="137" customWidth="1"/>
    <col min="1041" max="1041" width="20.81640625" style="137" customWidth="1"/>
    <col min="1042" max="1046" width="11" style="137" customWidth="1"/>
    <col min="1047" max="1047" width="11.7265625" style="137" customWidth="1"/>
    <col min="1048" max="1280" width="8.7265625" style="137"/>
    <col min="1281" max="1281" width="2" style="137" customWidth="1"/>
    <col min="1282" max="1282" width="8.1796875" style="137" customWidth="1"/>
    <col min="1283" max="1283" width="20.26953125" style="137" customWidth="1"/>
    <col min="1284" max="1289" width="8.81640625" style="137" customWidth="1"/>
    <col min="1290" max="1290" width="9.453125" style="137" customWidth="1"/>
    <col min="1291" max="1292" width="11.26953125" style="137" customWidth="1"/>
    <col min="1293" max="1294" width="8.81640625" style="137" customWidth="1"/>
    <col min="1295" max="1295" width="13.26953125" style="137" customWidth="1"/>
    <col min="1296" max="1296" width="9.453125" style="137" customWidth="1"/>
    <col min="1297" max="1297" width="20.81640625" style="137" customWidth="1"/>
    <col min="1298" max="1302" width="11" style="137" customWidth="1"/>
    <col min="1303" max="1303" width="11.7265625" style="137" customWidth="1"/>
    <col min="1304" max="1536" width="8.7265625" style="137"/>
    <col min="1537" max="1537" width="2" style="137" customWidth="1"/>
    <col min="1538" max="1538" width="8.1796875" style="137" customWidth="1"/>
    <col min="1539" max="1539" width="20.26953125" style="137" customWidth="1"/>
    <col min="1540" max="1545" width="8.81640625" style="137" customWidth="1"/>
    <col min="1546" max="1546" width="9.453125" style="137" customWidth="1"/>
    <col min="1547" max="1548" width="11.26953125" style="137" customWidth="1"/>
    <col min="1549" max="1550" width="8.81640625" style="137" customWidth="1"/>
    <col min="1551" max="1551" width="13.26953125" style="137" customWidth="1"/>
    <col min="1552" max="1552" width="9.453125" style="137" customWidth="1"/>
    <col min="1553" max="1553" width="20.81640625" style="137" customWidth="1"/>
    <col min="1554" max="1558" width="11" style="137" customWidth="1"/>
    <col min="1559" max="1559" width="11.7265625" style="137" customWidth="1"/>
    <col min="1560" max="1792" width="8.7265625" style="137"/>
    <col min="1793" max="1793" width="2" style="137" customWidth="1"/>
    <col min="1794" max="1794" width="8.1796875" style="137" customWidth="1"/>
    <col min="1795" max="1795" width="20.26953125" style="137" customWidth="1"/>
    <col min="1796" max="1801" width="8.81640625" style="137" customWidth="1"/>
    <col min="1802" max="1802" width="9.453125" style="137" customWidth="1"/>
    <col min="1803" max="1804" width="11.26953125" style="137" customWidth="1"/>
    <col min="1805" max="1806" width="8.81640625" style="137" customWidth="1"/>
    <col min="1807" max="1807" width="13.26953125" style="137" customWidth="1"/>
    <col min="1808" max="1808" width="9.453125" style="137" customWidth="1"/>
    <col min="1809" max="1809" width="20.81640625" style="137" customWidth="1"/>
    <col min="1810" max="1814" width="11" style="137" customWidth="1"/>
    <col min="1815" max="1815" width="11.7265625" style="137" customWidth="1"/>
    <col min="1816" max="2048" width="8.7265625" style="137"/>
    <col min="2049" max="2049" width="2" style="137" customWidth="1"/>
    <col min="2050" max="2050" width="8.1796875" style="137" customWidth="1"/>
    <col min="2051" max="2051" width="20.26953125" style="137" customWidth="1"/>
    <col min="2052" max="2057" width="8.81640625" style="137" customWidth="1"/>
    <col min="2058" max="2058" width="9.453125" style="137" customWidth="1"/>
    <col min="2059" max="2060" width="11.26953125" style="137" customWidth="1"/>
    <col min="2061" max="2062" width="8.81640625" style="137" customWidth="1"/>
    <col min="2063" max="2063" width="13.26953125" style="137" customWidth="1"/>
    <col min="2064" max="2064" width="9.453125" style="137" customWidth="1"/>
    <col min="2065" max="2065" width="20.81640625" style="137" customWidth="1"/>
    <col min="2066" max="2070" width="11" style="137" customWidth="1"/>
    <col min="2071" max="2071" width="11.7265625" style="137" customWidth="1"/>
    <col min="2072" max="2304" width="8.7265625" style="137"/>
    <col min="2305" max="2305" width="2" style="137" customWidth="1"/>
    <col min="2306" max="2306" width="8.1796875" style="137" customWidth="1"/>
    <col min="2307" max="2307" width="20.26953125" style="137" customWidth="1"/>
    <col min="2308" max="2313" width="8.81640625" style="137" customWidth="1"/>
    <col min="2314" max="2314" width="9.453125" style="137" customWidth="1"/>
    <col min="2315" max="2316" width="11.26953125" style="137" customWidth="1"/>
    <col min="2317" max="2318" width="8.81640625" style="137" customWidth="1"/>
    <col min="2319" max="2319" width="13.26953125" style="137" customWidth="1"/>
    <col min="2320" max="2320" width="9.453125" style="137" customWidth="1"/>
    <col min="2321" max="2321" width="20.81640625" style="137" customWidth="1"/>
    <col min="2322" max="2326" width="11" style="137" customWidth="1"/>
    <col min="2327" max="2327" width="11.7265625" style="137" customWidth="1"/>
    <col min="2328" max="2560" width="8.7265625" style="137"/>
    <col min="2561" max="2561" width="2" style="137" customWidth="1"/>
    <col min="2562" max="2562" width="8.1796875" style="137" customWidth="1"/>
    <col min="2563" max="2563" width="20.26953125" style="137" customWidth="1"/>
    <col min="2564" max="2569" width="8.81640625" style="137" customWidth="1"/>
    <col min="2570" max="2570" width="9.453125" style="137" customWidth="1"/>
    <col min="2571" max="2572" width="11.26953125" style="137" customWidth="1"/>
    <col min="2573" max="2574" width="8.81640625" style="137" customWidth="1"/>
    <col min="2575" max="2575" width="13.26953125" style="137" customWidth="1"/>
    <col min="2576" max="2576" width="9.453125" style="137" customWidth="1"/>
    <col min="2577" max="2577" width="20.81640625" style="137" customWidth="1"/>
    <col min="2578" max="2582" width="11" style="137" customWidth="1"/>
    <col min="2583" max="2583" width="11.7265625" style="137" customWidth="1"/>
    <col min="2584" max="2816" width="8.7265625" style="137"/>
    <col min="2817" max="2817" width="2" style="137" customWidth="1"/>
    <col min="2818" max="2818" width="8.1796875" style="137" customWidth="1"/>
    <col min="2819" max="2819" width="20.26953125" style="137" customWidth="1"/>
    <col min="2820" max="2825" width="8.81640625" style="137" customWidth="1"/>
    <col min="2826" max="2826" width="9.453125" style="137" customWidth="1"/>
    <col min="2827" max="2828" width="11.26953125" style="137" customWidth="1"/>
    <col min="2829" max="2830" width="8.81640625" style="137" customWidth="1"/>
    <col min="2831" max="2831" width="13.26953125" style="137" customWidth="1"/>
    <col min="2832" max="2832" width="9.453125" style="137" customWidth="1"/>
    <col min="2833" max="2833" width="20.81640625" style="137" customWidth="1"/>
    <col min="2834" max="2838" width="11" style="137" customWidth="1"/>
    <col min="2839" max="2839" width="11.7265625" style="137" customWidth="1"/>
    <col min="2840" max="3072" width="8.7265625" style="137"/>
    <col min="3073" max="3073" width="2" style="137" customWidth="1"/>
    <col min="3074" max="3074" width="8.1796875" style="137" customWidth="1"/>
    <col min="3075" max="3075" width="20.26953125" style="137" customWidth="1"/>
    <col min="3076" max="3081" width="8.81640625" style="137" customWidth="1"/>
    <col min="3082" max="3082" width="9.453125" style="137" customWidth="1"/>
    <col min="3083" max="3084" width="11.26953125" style="137" customWidth="1"/>
    <col min="3085" max="3086" width="8.81640625" style="137" customWidth="1"/>
    <col min="3087" max="3087" width="13.26953125" style="137" customWidth="1"/>
    <col min="3088" max="3088" width="9.453125" style="137" customWidth="1"/>
    <col min="3089" max="3089" width="20.81640625" style="137" customWidth="1"/>
    <col min="3090" max="3094" width="11" style="137" customWidth="1"/>
    <col min="3095" max="3095" width="11.7265625" style="137" customWidth="1"/>
    <col min="3096" max="3328" width="8.7265625" style="137"/>
    <col min="3329" max="3329" width="2" style="137" customWidth="1"/>
    <col min="3330" max="3330" width="8.1796875" style="137" customWidth="1"/>
    <col min="3331" max="3331" width="20.26953125" style="137" customWidth="1"/>
    <col min="3332" max="3337" width="8.81640625" style="137" customWidth="1"/>
    <col min="3338" max="3338" width="9.453125" style="137" customWidth="1"/>
    <col min="3339" max="3340" width="11.26953125" style="137" customWidth="1"/>
    <col min="3341" max="3342" width="8.81640625" style="137" customWidth="1"/>
    <col min="3343" max="3343" width="13.26953125" style="137" customWidth="1"/>
    <col min="3344" max="3344" width="9.453125" style="137" customWidth="1"/>
    <col min="3345" max="3345" width="20.81640625" style="137" customWidth="1"/>
    <col min="3346" max="3350" width="11" style="137" customWidth="1"/>
    <col min="3351" max="3351" width="11.7265625" style="137" customWidth="1"/>
    <col min="3352" max="3584" width="8.7265625" style="137"/>
    <col min="3585" max="3585" width="2" style="137" customWidth="1"/>
    <col min="3586" max="3586" width="8.1796875" style="137" customWidth="1"/>
    <col min="3587" max="3587" width="20.26953125" style="137" customWidth="1"/>
    <col min="3588" max="3593" width="8.81640625" style="137" customWidth="1"/>
    <col min="3594" max="3594" width="9.453125" style="137" customWidth="1"/>
    <col min="3595" max="3596" width="11.26953125" style="137" customWidth="1"/>
    <col min="3597" max="3598" width="8.81640625" style="137" customWidth="1"/>
    <col min="3599" max="3599" width="13.26953125" style="137" customWidth="1"/>
    <col min="3600" max="3600" width="9.453125" style="137" customWidth="1"/>
    <col min="3601" max="3601" width="20.81640625" style="137" customWidth="1"/>
    <col min="3602" max="3606" width="11" style="137" customWidth="1"/>
    <col min="3607" max="3607" width="11.7265625" style="137" customWidth="1"/>
    <col min="3608" max="3840" width="8.7265625" style="137"/>
    <col min="3841" max="3841" width="2" style="137" customWidth="1"/>
    <col min="3842" max="3842" width="8.1796875" style="137" customWidth="1"/>
    <col min="3843" max="3843" width="20.26953125" style="137" customWidth="1"/>
    <col min="3844" max="3849" width="8.81640625" style="137" customWidth="1"/>
    <col min="3850" max="3850" width="9.453125" style="137" customWidth="1"/>
    <col min="3851" max="3852" width="11.26953125" style="137" customWidth="1"/>
    <col min="3853" max="3854" width="8.81640625" style="137" customWidth="1"/>
    <col min="3855" max="3855" width="13.26953125" style="137" customWidth="1"/>
    <col min="3856" max="3856" width="9.453125" style="137" customWidth="1"/>
    <col min="3857" max="3857" width="20.81640625" style="137" customWidth="1"/>
    <col min="3858" max="3862" width="11" style="137" customWidth="1"/>
    <col min="3863" max="3863" width="11.7265625" style="137" customWidth="1"/>
    <col min="3864" max="4096" width="8.7265625" style="137"/>
    <col min="4097" max="4097" width="2" style="137" customWidth="1"/>
    <col min="4098" max="4098" width="8.1796875" style="137" customWidth="1"/>
    <col min="4099" max="4099" width="20.26953125" style="137" customWidth="1"/>
    <col min="4100" max="4105" width="8.81640625" style="137" customWidth="1"/>
    <col min="4106" max="4106" width="9.453125" style="137" customWidth="1"/>
    <col min="4107" max="4108" width="11.26953125" style="137" customWidth="1"/>
    <col min="4109" max="4110" width="8.81640625" style="137" customWidth="1"/>
    <col min="4111" max="4111" width="13.26953125" style="137" customWidth="1"/>
    <col min="4112" max="4112" width="9.453125" style="137" customWidth="1"/>
    <col min="4113" max="4113" width="20.81640625" style="137" customWidth="1"/>
    <col min="4114" max="4118" width="11" style="137" customWidth="1"/>
    <col min="4119" max="4119" width="11.7265625" style="137" customWidth="1"/>
    <col min="4120" max="4352" width="8.7265625" style="137"/>
    <col min="4353" max="4353" width="2" style="137" customWidth="1"/>
    <col min="4354" max="4354" width="8.1796875" style="137" customWidth="1"/>
    <col min="4355" max="4355" width="20.26953125" style="137" customWidth="1"/>
    <col min="4356" max="4361" width="8.81640625" style="137" customWidth="1"/>
    <col min="4362" max="4362" width="9.453125" style="137" customWidth="1"/>
    <col min="4363" max="4364" width="11.26953125" style="137" customWidth="1"/>
    <col min="4365" max="4366" width="8.81640625" style="137" customWidth="1"/>
    <col min="4367" max="4367" width="13.26953125" style="137" customWidth="1"/>
    <col min="4368" max="4368" width="9.453125" style="137" customWidth="1"/>
    <col min="4369" max="4369" width="20.81640625" style="137" customWidth="1"/>
    <col min="4370" max="4374" width="11" style="137" customWidth="1"/>
    <col min="4375" max="4375" width="11.7265625" style="137" customWidth="1"/>
    <col min="4376" max="4608" width="8.7265625" style="137"/>
    <col min="4609" max="4609" width="2" style="137" customWidth="1"/>
    <col min="4610" max="4610" width="8.1796875" style="137" customWidth="1"/>
    <col min="4611" max="4611" width="20.26953125" style="137" customWidth="1"/>
    <col min="4612" max="4617" width="8.81640625" style="137" customWidth="1"/>
    <col min="4618" max="4618" width="9.453125" style="137" customWidth="1"/>
    <col min="4619" max="4620" width="11.26953125" style="137" customWidth="1"/>
    <col min="4621" max="4622" width="8.81640625" style="137" customWidth="1"/>
    <col min="4623" max="4623" width="13.26953125" style="137" customWidth="1"/>
    <col min="4624" max="4624" width="9.453125" style="137" customWidth="1"/>
    <col min="4625" max="4625" width="20.81640625" style="137" customWidth="1"/>
    <col min="4626" max="4630" width="11" style="137" customWidth="1"/>
    <col min="4631" max="4631" width="11.7265625" style="137" customWidth="1"/>
    <col min="4632" max="4864" width="8.7265625" style="137"/>
    <col min="4865" max="4865" width="2" style="137" customWidth="1"/>
    <col min="4866" max="4866" width="8.1796875" style="137" customWidth="1"/>
    <col min="4867" max="4867" width="20.26953125" style="137" customWidth="1"/>
    <col min="4868" max="4873" width="8.81640625" style="137" customWidth="1"/>
    <col min="4874" max="4874" width="9.453125" style="137" customWidth="1"/>
    <col min="4875" max="4876" width="11.26953125" style="137" customWidth="1"/>
    <col min="4877" max="4878" width="8.81640625" style="137" customWidth="1"/>
    <col min="4879" max="4879" width="13.26953125" style="137" customWidth="1"/>
    <col min="4880" max="4880" width="9.453125" style="137" customWidth="1"/>
    <col min="4881" max="4881" width="20.81640625" style="137" customWidth="1"/>
    <col min="4882" max="4886" width="11" style="137" customWidth="1"/>
    <col min="4887" max="4887" width="11.7265625" style="137" customWidth="1"/>
    <col min="4888" max="5120" width="8.7265625" style="137"/>
    <col min="5121" max="5121" width="2" style="137" customWidth="1"/>
    <col min="5122" max="5122" width="8.1796875" style="137" customWidth="1"/>
    <col min="5123" max="5123" width="20.26953125" style="137" customWidth="1"/>
    <col min="5124" max="5129" width="8.81640625" style="137" customWidth="1"/>
    <col min="5130" max="5130" width="9.453125" style="137" customWidth="1"/>
    <col min="5131" max="5132" width="11.26953125" style="137" customWidth="1"/>
    <col min="5133" max="5134" width="8.81640625" style="137" customWidth="1"/>
    <col min="5135" max="5135" width="13.26953125" style="137" customWidth="1"/>
    <col min="5136" max="5136" width="9.453125" style="137" customWidth="1"/>
    <col min="5137" max="5137" width="20.81640625" style="137" customWidth="1"/>
    <col min="5138" max="5142" width="11" style="137" customWidth="1"/>
    <col min="5143" max="5143" width="11.7265625" style="137" customWidth="1"/>
    <col min="5144" max="5376" width="8.7265625" style="137"/>
    <col min="5377" max="5377" width="2" style="137" customWidth="1"/>
    <col min="5378" max="5378" width="8.1796875" style="137" customWidth="1"/>
    <col min="5379" max="5379" width="20.26953125" style="137" customWidth="1"/>
    <col min="5380" max="5385" width="8.81640625" style="137" customWidth="1"/>
    <col min="5386" max="5386" width="9.453125" style="137" customWidth="1"/>
    <col min="5387" max="5388" width="11.26953125" style="137" customWidth="1"/>
    <col min="5389" max="5390" width="8.81640625" style="137" customWidth="1"/>
    <col min="5391" max="5391" width="13.26953125" style="137" customWidth="1"/>
    <col min="5392" max="5392" width="9.453125" style="137" customWidth="1"/>
    <col min="5393" max="5393" width="20.81640625" style="137" customWidth="1"/>
    <col min="5394" max="5398" width="11" style="137" customWidth="1"/>
    <col min="5399" max="5399" width="11.7265625" style="137" customWidth="1"/>
    <col min="5400" max="5632" width="8.7265625" style="137"/>
    <col min="5633" max="5633" width="2" style="137" customWidth="1"/>
    <col min="5634" max="5634" width="8.1796875" style="137" customWidth="1"/>
    <col min="5635" max="5635" width="20.26953125" style="137" customWidth="1"/>
    <col min="5636" max="5641" width="8.81640625" style="137" customWidth="1"/>
    <col min="5642" max="5642" width="9.453125" style="137" customWidth="1"/>
    <col min="5643" max="5644" width="11.26953125" style="137" customWidth="1"/>
    <col min="5645" max="5646" width="8.81640625" style="137" customWidth="1"/>
    <col min="5647" max="5647" width="13.26953125" style="137" customWidth="1"/>
    <col min="5648" max="5648" width="9.453125" style="137" customWidth="1"/>
    <col min="5649" max="5649" width="20.81640625" style="137" customWidth="1"/>
    <col min="5650" max="5654" width="11" style="137" customWidth="1"/>
    <col min="5655" max="5655" width="11.7265625" style="137" customWidth="1"/>
    <col min="5656" max="5888" width="8.7265625" style="137"/>
    <col min="5889" max="5889" width="2" style="137" customWidth="1"/>
    <col min="5890" max="5890" width="8.1796875" style="137" customWidth="1"/>
    <col min="5891" max="5891" width="20.26953125" style="137" customWidth="1"/>
    <col min="5892" max="5897" width="8.81640625" style="137" customWidth="1"/>
    <col min="5898" max="5898" width="9.453125" style="137" customWidth="1"/>
    <col min="5899" max="5900" width="11.26953125" style="137" customWidth="1"/>
    <col min="5901" max="5902" width="8.81640625" style="137" customWidth="1"/>
    <col min="5903" max="5903" width="13.26953125" style="137" customWidth="1"/>
    <col min="5904" max="5904" width="9.453125" style="137" customWidth="1"/>
    <col min="5905" max="5905" width="20.81640625" style="137" customWidth="1"/>
    <col min="5906" max="5910" width="11" style="137" customWidth="1"/>
    <col min="5911" max="5911" width="11.7265625" style="137" customWidth="1"/>
    <col min="5912" max="6144" width="8.7265625" style="137"/>
    <col min="6145" max="6145" width="2" style="137" customWidth="1"/>
    <col min="6146" max="6146" width="8.1796875" style="137" customWidth="1"/>
    <col min="6147" max="6147" width="20.26953125" style="137" customWidth="1"/>
    <col min="6148" max="6153" width="8.81640625" style="137" customWidth="1"/>
    <col min="6154" max="6154" width="9.453125" style="137" customWidth="1"/>
    <col min="6155" max="6156" width="11.26953125" style="137" customWidth="1"/>
    <col min="6157" max="6158" width="8.81640625" style="137" customWidth="1"/>
    <col min="6159" max="6159" width="13.26953125" style="137" customWidth="1"/>
    <col min="6160" max="6160" width="9.453125" style="137" customWidth="1"/>
    <col min="6161" max="6161" width="20.81640625" style="137" customWidth="1"/>
    <col min="6162" max="6166" width="11" style="137" customWidth="1"/>
    <col min="6167" max="6167" width="11.7265625" style="137" customWidth="1"/>
    <col min="6168" max="6400" width="8.7265625" style="137"/>
    <col min="6401" max="6401" width="2" style="137" customWidth="1"/>
    <col min="6402" max="6402" width="8.1796875" style="137" customWidth="1"/>
    <col min="6403" max="6403" width="20.26953125" style="137" customWidth="1"/>
    <col min="6404" max="6409" width="8.81640625" style="137" customWidth="1"/>
    <col min="6410" max="6410" width="9.453125" style="137" customWidth="1"/>
    <col min="6411" max="6412" width="11.26953125" style="137" customWidth="1"/>
    <col min="6413" max="6414" width="8.81640625" style="137" customWidth="1"/>
    <col min="6415" max="6415" width="13.26953125" style="137" customWidth="1"/>
    <col min="6416" max="6416" width="9.453125" style="137" customWidth="1"/>
    <col min="6417" max="6417" width="20.81640625" style="137" customWidth="1"/>
    <col min="6418" max="6422" width="11" style="137" customWidth="1"/>
    <col min="6423" max="6423" width="11.7265625" style="137" customWidth="1"/>
    <col min="6424" max="6656" width="8.7265625" style="137"/>
    <col min="6657" max="6657" width="2" style="137" customWidth="1"/>
    <col min="6658" max="6658" width="8.1796875" style="137" customWidth="1"/>
    <col min="6659" max="6659" width="20.26953125" style="137" customWidth="1"/>
    <col min="6660" max="6665" width="8.81640625" style="137" customWidth="1"/>
    <col min="6666" max="6666" width="9.453125" style="137" customWidth="1"/>
    <col min="6667" max="6668" width="11.26953125" style="137" customWidth="1"/>
    <col min="6669" max="6670" width="8.81640625" style="137" customWidth="1"/>
    <col min="6671" max="6671" width="13.26953125" style="137" customWidth="1"/>
    <col min="6672" max="6672" width="9.453125" style="137" customWidth="1"/>
    <col min="6673" max="6673" width="20.81640625" style="137" customWidth="1"/>
    <col min="6674" max="6678" width="11" style="137" customWidth="1"/>
    <col min="6679" max="6679" width="11.7265625" style="137" customWidth="1"/>
    <col min="6680" max="6912" width="8.7265625" style="137"/>
    <col min="6913" max="6913" width="2" style="137" customWidth="1"/>
    <col min="6914" max="6914" width="8.1796875" style="137" customWidth="1"/>
    <col min="6915" max="6915" width="20.26953125" style="137" customWidth="1"/>
    <col min="6916" max="6921" width="8.81640625" style="137" customWidth="1"/>
    <col min="6922" max="6922" width="9.453125" style="137" customWidth="1"/>
    <col min="6923" max="6924" width="11.26953125" style="137" customWidth="1"/>
    <col min="6925" max="6926" width="8.81640625" style="137" customWidth="1"/>
    <col min="6927" max="6927" width="13.26953125" style="137" customWidth="1"/>
    <col min="6928" max="6928" width="9.453125" style="137" customWidth="1"/>
    <col min="6929" max="6929" width="20.81640625" style="137" customWidth="1"/>
    <col min="6930" max="6934" width="11" style="137" customWidth="1"/>
    <col min="6935" max="6935" width="11.7265625" style="137" customWidth="1"/>
    <col min="6936" max="7168" width="8.7265625" style="137"/>
    <col min="7169" max="7169" width="2" style="137" customWidth="1"/>
    <col min="7170" max="7170" width="8.1796875" style="137" customWidth="1"/>
    <col min="7171" max="7171" width="20.26953125" style="137" customWidth="1"/>
    <col min="7172" max="7177" width="8.81640625" style="137" customWidth="1"/>
    <col min="7178" max="7178" width="9.453125" style="137" customWidth="1"/>
    <col min="7179" max="7180" width="11.26953125" style="137" customWidth="1"/>
    <col min="7181" max="7182" width="8.81640625" style="137" customWidth="1"/>
    <col min="7183" max="7183" width="13.26953125" style="137" customWidth="1"/>
    <col min="7184" max="7184" width="9.453125" style="137" customWidth="1"/>
    <col min="7185" max="7185" width="20.81640625" style="137" customWidth="1"/>
    <col min="7186" max="7190" width="11" style="137" customWidth="1"/>
    <col min="7191" max="7191" width="11.7265625" style="137" customWidth="1"/>
    <col min="7192" max="7424" width="8.7265625" style="137"/>
    <col min="7425" max="7425" width="2" style="137" customWidth="1"/>
    <col min="7426" max="7426" width="8.1796875" style="137" customWidth="1"/>
    <col min="7427" max="7427" width="20.26953125" style="137" customWidth="1"/>
    <col min="7428" max="7433" width="8.81640625" style="137" customWidth="1"/>
    <col min="7434" max="7434" width="9.453125" style="137" customWidth="1"/>
    <col min="7435" max="7436" width="11.26953125" style="137" customWidth="1"/>
    <col min="7437" max="7438" width="8.81640625" style="137" customWidth="1"/>
    <col min="7439" max="7439" width="13.26953125" style="137" customWidth="1"/>
    <col min="7440" max="7440" width="9.453125" style="137" customWidth="1"/>
    <col min="7441" max="7441" width="20.81640625" style="137" customWidth="1"/>
    <col min="7442" max="7446" width="11" style="137" customWidth="1"/>
    <col min="7447" max="7447" width="11.7265625" style="137" customWidth="1"/>
    <col min="7448" max="7680" width="8.7265625" style="137"/>
    <col min="7681" max="7681" width="2" style="137" customWidth="1"/>
    <col min="7682" max="7682" width="8.1796875" style="137" customWidth="1"/>
    <col min="7683" max="7683" width="20.26953125" style="137" customWidth="1"/>
    <col min="7684" max="7689" width="8.81640625" style="137" customWidth="1"/>
    <col min="7690" max="7690" width="9.453125" style="137" customWidth="1"/>
    <col min="7691" max="7692" width="11.26953125" style="137" customWidth="1"/>
    <col min="7693" max="7694" width="8.81640625" style="137" customWidth="1"/>
    <col min="7695" max="7695" width="13.26953125" style="137" customWidth="1"/>
    <col min="7696" max="7696" width="9.453125" style="137" customWidth="1"/>
    <col min="7697" max="7697" width="20.81640625" style="137" customWidth="1"/>
    <col min="7698" max="7702" width="11" style="137" customWidth="1"/>
    <col min="7703" max="7703" width="11.7265625" style="137" customWidth="1"/>
    <col min="7704" max="7936" width="8.7265625" style="137"/>
    <col min="7937" max="7937" width="2" style="137" customWidth="1"/>
    <col min="7938" max="7938" width="8.1796875" style="137" customWidth="1"/>
    <col min="7939" max="7939" width="20.26953125" style="137" customWidth="1"/>
    <col min="7940" max="7945" width="8.81640625" style="137" customWidth="1"/>
    <col min="7946" max="7946" width="9.453125" style="137" customWidth="1"/>
    <col min="7947" max="7948" width="11.26953125" style="137" customWidth="1"/>
    <col min="7949" max="7950" width="8.81640625" style="137" customWidth="1"/>
    <col min="7951" max="7951" width="13.26953125" style="137" customWidth="1"/>
    <col min="7952" max="7952" width="9.453125" style="137" customWidth="1"/>
    <col min="7953" max="7953" width="20.81640625" style="137" customWidth="1"/>
    <col min="7954" max="7958" width="11" style="137" customWidth="1"/>
    <col min="7959" max="7959" width="11.7265625" style="137" customWidth="1"/>
    <col min="7960" max="8192" width="8.7265625" style="137"/>
    <col min="8193" max="8193" width="2" style="137" customWidth="1"/>
    <col min="8194" max="8194" width="8.1796875" style="137" customWidth="1"/>
    <col min="8195" max="8195" width="20.26953125" style="137" customWidth="1"/>
    <col min="8196" max="8201" width="8.81640625" style="137" customWidth="1"/>
    <col min="8202" max="8202" width="9.453125" style="137" customWidth="1"/>
    <col min="8203" max="8204" width="11.26953125" style="137" customWidth="1"/>
    <col min="8205" max="8206" width="8.81640625" style="137" customWidth="1"/>
    <col min="8207" max="8207" width="13.26953125" style="137" customWidth="1"/>
    <col min="8208" max="8208" width="9.453125" style="137" customWidth="1"/>
    <col min="8209" max="8209" width="20.81640625" style="137" customWidth="1"/>
    <col min="8210" max="8214" width="11" style="137" customWidth="1"/>
    <col min="8215" max="8215" width="11.7265625" style="137" customWidth="1"/>
    <col min="8216" max="8448" width="8.7265625" style="137"/>
    <col min="8449" max="8449" width="2" style="137" customWidth="1"/>
    <col min="8450" max="8450" width="8.1796875" style="137" customWidth="1"/>
    <col min="8451" max="8451" width="20.26953125" style="137" customWidth="1"/>
    <col min="8452" max="8457" width="8.81640625" style="137" customWidth="1"/>
    <col min="8458" max="8458" width="9.453125" style="137" customWidth="1"/>
    <col min="8459" max="8460" width="11.26953125" style="137" customWidth="1"/>
    <col min="8461" max="8462" width="8.81640625" style="137" customWidth="1"/>
    <col min="8463" max="8463" width="13.26953125" style="137" customWidth="1"/>
    <col min="8464" max="8464" width="9.453125" style="137" customWidth="1"/>
    <col min="8465" max="8465" width="20.81640625" style="137" customWidth="1"/>
    <col min="8466" max="8470" width="11" style="137" customWidth="1"/>
    <col min="8471" max="8471" width="11.7265625" style="137" customWidth="1"/>
    <col min="8472" max="8704" width="8.7265625" style="137"/>
    <col min="8705" max="8705" width="2" style="137" customWidth="1"/>
    <col min="8706" max="8706" width="8.1796875" style="137" customWidth="1"/>
    <col min="8707" max="8707" width="20.26953125" style="137" customWidth="1"/>
    <col min="8708" max="8713" width="8.81640625" style="137" customWidth="1"/>
    <col min="8714" max="8714" width="9.453125" style="137" customWidth="1"/>
    <col min="8715" max="8716" width="11.26953125" style="137" customWidth="1"/>
    <col min="8717" max="8718" width="8.81640625" style="137" customWidth="1"/>
    <col min="8719" max="8719" width="13.26953125" style="137" customWidth="1"/>
    <col min="8720" max="8720" width="9.453125" style="137" customWidth="1"/>
    <col min="8721" max="8721" width="20.81640625" style="137" customWidth="1"/>
    <col min="8722" max="8726" width="11" style="137" customWidth="1"/>
    <col min="8727" max="8727" width="11.7265625" style="137" customWidth="1"/>
    <col min="8728" max="8960" width="8.7265625" style="137"/>
    <col min="8961" max="8961" width="2" style="137" customWidth="1"/>
    <col min="8962" max="8962" width="8.1796875" style="137" customWidth="1"/>
    <col min="8963" max="8963" width="20.26953125" style="137" customWidth="1"/>
    <col min="8964" max="8969" width="8.81640625" style="137" customWidth="1"/>
    <col min="8970" max="8970" width="9.453125" style="137" customWidth="1"/>
    <col min="8971" max="8972" width="11.26953125" style="137" customWidth="1"/>
    <col min="8973" max="8974" width="8.81640625" style="137" customWidth="1"/>
    <col min="8975" max="8975" width="13.26953125" style="137" customWidth="1"/>
    <col min="8976" max="8976" width="9.453125" style="137" customWidth="1"/>
    <col min="8977" max="8977" width="20.81640625" style="137" customWidth="1"/>
    <col min="8978" max="8982" width="11" style="137" customWidth="1"/>
    <col min="8983" max="8983" width="11.7265625" style="137" customWidth="1"/>
    <col min="8984" max="9216" width="8.7265625" style="137"/>
    <col min="9217" max="9217" width="2" style="137" customWidth="1"/>
    <col min="9218" max="9218" width="8.1796875" style="137" customWidth="1"/>
    <col min="9219" max="9219" width="20.26953125" style="137" customWidth="1"/>
    <col min="9220" max="9225" width="8.81640625" style="137" customWidth="1"/>
    <col min="9226" max="9226" width="9.453125" style="137" customWidth="1"/>
    <col min="9227" max="9228" width="11.26953125" style="137" customWidth="1"/>
    <col min="9229" max="9230" width="8.81640625" style="137" customWidth="1"/>
    <col min="9231" max="9231" width="13.26953125" style="137" customWidth="1"/>
    <col min="9232" max="9232" width="9.453125" style="137" customWidth="1"/>
    <col min="9233" max="9233" width="20.81640625" style="137" customWidth="1"/>
    <col min="9234" max="9238" width="11" style="137" customWidth="1"/>
    <col min="9239" max="9239" width="11.7265625" style="137" customWidth="1"/>
    <col min="9240" max="9472" width="8.7265625" style="137"/>
    <col min="9473" max="9473" width="2" style="137" customWidth="1"/>
    <col min="9474" max="9474" width="8.1796875" style="137" customWidth="1"/>
    <col min="9475" max="9475" width="20.26953125" style="137" customWidth="1"/>
    <col min="9476" max="9481" width="8.81640625" style="137" customWidth="1"/>
    <col min="9482" max="9482" width="9.453125" style="137" customWidth="1"/>
    <col min="9483" max="9484" width="11.26953125" style="137" customWidth="1"/>
    <col min="9485" max="9486" width="8.81640625" style="137" customWidth="1"/>
    <col min="9487" max="9487" width="13.26953125" style="137" customWidth="1"/>
    <col min="9488" max="9488" width="9.453125" style="137" customWidth="1"/>
    <col min="9489" max="9489" width="20.81640625" style="137" customWidth="1"/>
    <col min="9490" max="9494" width="11" style="137" customWidth="1"/>
    <col min="9495" max="9495" width="11.7265625" style="137" customWidth="1"/>
    <col min="9496" max="9728" width="8.7265625" style="137"/>
    <col min="9729" max="9729" width="2" style="137" customWidth="1"/>
    <col min="9730" max="9730" width="8.1796875" style="137" customWidth="1"/>
    <col min="9731" max="9731" width="20.26953125" style="137" customWidth="1"/>
    <col min="9732" max="9737" width="8.81640625" style="137" customWidth="1"/>
    <col min="9738" max="9738" width="9.453125" style="137" customWidth="1"/>
    <col min="9739" max="9740" width="11.26953125" style="137" customWidth="1"/>
    <col min="9741" max="9742" width="8.81640625" style="137" customWidth="1"/>
    <col min="9743" max="9743" width="13.26953125" style="137" customWidth="1"/>
    <col min="9744" max="9744" width="9.453125" style="137" customWidth="1"/>
    <col min="9745" max="9745" width="20.81640625" style="137" customWidth="1"/>
    <col min="9746" max="9750" width="11" style="137" customWidth="1"/>
    <col min="9751" max="9751" width="11.7265625" style="137" customWidth="1"/>
    <col min="9752" max="9984" width="8.7265625" style="137"/>
    <col min="9985" max="9985" width="2" style="137" customWidth="1"/>
    <col min="9986" max="9986" width="8.1796875" style="137" customWidth="1"/>
    <col min="9987" max="9987" width="20.26953125" style="137" customWidth="1"/>
    <col min="9988" max="9993" width="8.81640625" style="137" customWidth="1"/>
    <col min="9994" max="9994" width="9.453125" style="137" customWidth="1"/>
    <col min="9995" max="9996" width="11.26953125" style="137" customWidth="1"/>
    <col min="9997" max="9998" width="8.81640625" style="137" customWidth="1"/>
    <col min="9999" max="9999" width="13.26953125" style="137" customWidth="1"/>
    <col min="10000" max="10000" width="9.453125" style="137" customWidth="1"/>
    <col min="10001" max="10001" width="20.81640625" style="137" customWidth="1"/>
    <col min="10002" max="10006" width="11" style="137" customWidth="1"/>
    <col min="10007" max="10007" width="11.7265625" style="137" customWidth="1"/>
    <col min="10008" max="10240" width="8.7265625" style="137"/>
    <col min="10241" max="10241" width="2" style="137" customWidth="1"/>
    <col min="10242" max="10242" width="8.1796875" style="137" customWidth="1"/>
    <col min="10243" max="10243" width="20.26953125" style="137" customWidth="1"/>
    <col min="10244" max="10249" width="8.81640625" style="137" customWidth="1"/>
    <col min="10250" max="10250" width="9.453125" style="137" customWidth="1"/>
    <col min="10251" max="10252" width="11.26953125" style="137" customWidth="1"/>
    <col min="10253" max="10254" width="8.81640625" style="137" customWidth="1"/>
    <col min="10255" max="10255" width="13.26953125" style="137" customWidth="1"/>
    <col min="10256" max="10256" width="9.453125" style="137" customWidth="1"/>
    <col min="10257" max="10257" width="20.81640625" style="137" customWidth="1"/>
    <col min="10258" max="10262" width="11" style="137" customWidth="1"/>
    <col min="10263" max="10263" width="11.7265625" style="137" customWidth="1"/>
    <col min="10264" max="10496" width="8.7265625" style="137"/>
    <col min="10497" max="10497" width="2" style="137" customWidth="1"/>
    <col min="10498" max="10498" width="8.1796875" style="137" customWidth="1"/>
    <col min="10499" max="10499" width="20.26953125" style="137" customWidth="1"/>
    <col min="10500" max="10505" width="8.81640625" style="137" customWidth="1"/>
    <col min="10506" max="10506" width="9.453125" style="137" customWidth="1"/>
    <col min="10507" max="10508" width="11.26953125" style="137" customWidth="1"/>
    <col min="10509" max="10510" width="8.81640625" style="137" customWidth="1"/>
    <col min="10511" max="10511" width="13.26953125" style="137" customWidth="1"/>
    <col min="10512" max="10512" width="9.453125" style="137" customWidth="1"/>
    <col min="10513" max="10513" width="20.81640625" style="137" customWidth="1"/>
    <col min="10514" max="10518" width="11" style="137" customWidth="1"/>
    <col min="10519" max="10519" width="11.7265625" style="137" customWidth="1"/>
    <col min="10520" max="10752" width="8.7265625" style="137"/>
    <col min="10753" max="10753" width="2" style="137" customWidth="1"/>
    <col min="10754" max="10754" width="8.1796875" style="137" customWidth="1"/>
    <col min="10755" max="10755" width="20.26953125" style="137" customWidth="1"/>
    <col min="10756" max="10761" width="8.81640625" style="137" customWidth="1"/>
    <col min="10762" max="10762" width="9.453125" style="137" customWidth="1"/>
    <col min="10763" max="10764" width="11.26953125" style="137" customWidth="1"/>
    <col min="10765" max="10766" width="8.81640625" style="137" customWidth="1"/>
    <col min="10767" max="10767" width="13.26953125" style="137" customWidth="1"/>
    <col min="10768" max="10768" width="9.453125" style="137" customWidth="1"/>
    <col min="10769" max="10769" width="20.81640625" style="137" customWidth="1"/>
    <col min="10770" max="10774" width="11" style="137" customWidth="1"/>
    <col min="10775" max="10775" width="11.7265625" style="137" customWidth="1"/>
    <col min="10776" max="11008" width="8.7265625" style="137"/>
    <col min="11009" max="11009" width="2" style="137" customWidth="1"/>
    <col min="11010" max="11010" width="8.1796875" style="137" customWidth="1"/>
    <col min="11011" max="11011" width="20.26953125" style="137" customWidth="1"/>
    <col min="11012" max="11017" width="8.81640625" style="137" customWidth="1"/>
    <col min="11018" max="11018" width="9.453125" style="137" customWidth="1"/>
    <col min="11019" max="11020" width="11.26953125" style="137" customWidth="1"/>
    <col min="11021" max="11022" width="8.81640625" style="137" customWidth="1"/>
    <col min="11023" max="11023" width="13.26953125" style="137" customWidth="1"/>
    <col min="11024" max="11024" width="9.453125" style="137" customWidth="1"/>
    <col min="11025" max="11025" width="20.81640625" style="137" customWidth="1"/>
    <col min="11026" max="11030" width="11" style="137" customWidth="1"/>
    <col min="11031" max="11031" width="11.7265625" style="137" customWidth="1"/>
    <col min="11032" max="11264" width="8.7265625" style="137"/>
    <col min="11265" max="11265" width="2" style="137" customWidth="1"/>
    <col min="11266" max="11266" width="8.1796875" style="137" customWidth="1"/>
    <col min="11267" max="11267" width="20.26953125" style="137" customWidth="1"/>
    <col min="11268" max="11273" width="8.81640625" style="137" customWidth="1"/>
    <col min="11274" max="11274" width="9.453125" style="137" customWidth="1"/>
    <col min="11275" max="11276" width="11.26953125" style="137" customWidth="1"/>
    <col min="11277" max="11278" width="8.81640625" style="137" customWidth="1"/>
    <col min="11279" max="11279" width="13.26953125" style="137" customWidth="1"/>
    <col min="11280" max="11280" width="9.453125" style="137" customWidth="1"/>
    <col min="11281" max="11281" width="20.81640625" style="137" customWidth="1"/>
    <col min="11282" max="11286" width="11" style="137" customWidth="1"/>
    <col min="11287" max="11287" width="11.7265625" style="137" customWidth="1"/>
    <col min="11288" max="11520" width="8.7265625" style="137"/>
    <col min="11521" max="11521" width="2" style="137" customWidth="1"/>
    <col min="11522" max="11522" width="8.1796875" style="137" customWidth="1"/>
    <col min="11523" max="11523" width="20.26953125" style="137" customWidth="1"/>
    <col min="11524" max="11529" width="8.81640625" style="137" customWidth="1"/>
    <col min="11530" max="11530" width="9.453125" style="137" customWidth="1"/>
    <col min="11531" max="11532" width="11.26953125" style="137" customWidth="1"/>
    <col min="11533" max="11534" width="8.81640625" style="137" customWidth="1"/>
    <col min="11535" max="11535" width="13.26953125" style="137" customWidth="1"/>
    <col min="11536" max="11536" width="9.453125" style="137" customWidth="1"/>
    <col min="11537" max="11537" width="20.81640625" style="137" customWidth="1"/>
    <col min="11538" max="11542" width="11" style="137" customWidth="1"/>
    <col min="11543" max="11543" width="11.7265625" style="137" customWidth="1"/>
    <col min="11544" max="11776" width="8.7265625" style="137"/>
    <col min="11777" max="11777" width="2" style="137" customWidth="1"/>
    <col min="11778" max="11778" width="8.1796875" style="137" customWidth="1"/>
    <col min="11779" max="11779" width="20.26953125" style="137" customWidth="1"/>
    <col min="11780" max="11785" width="8.81640625" style="137" customWidth="1"/>
    <col min="11786" max="11786" width="9.453125" style="137" customWidth="1"/>
    <col min="11787" max="11788" width="11.26953125" style="137" customWidth="1"/>
    <col min="11789" max="11790" width="8.81640625" style="137" customWidth="1"/>
    <col min="11791" max="11791" width="13.26953125" style="137" customWidth="1"/>
    <col min="11792" max="11792" width="9.453125" style="137" customWidth="1"/>
    <col min="11793" max="11793" width="20.81640625" style="137" customWidth="1"/>
    <col min="11794" max="11798" width="11" style="137" customWidth="1"/>
    <col min="11799" max="11799" width="11.7265625" style="137" customWidth="1"/>
    <col min="11800" max="12032" width="8.7265625" style="137"/>
    <col min="12033" max="12033" width="2" style="137" customWidth="1"/>
    <col min="12034" max="12034" width="8.1796875" style="137" customWidth="1"/>
    <col min="12035" max="12035" width="20.26953125" style="137" customWidth="1"/>
    <col min="12036" max="12041" width="8.81640625" style="137" customWidth="1"/>
    <col min="12042" max="12042" width="9.453125" style="137" customWidth="1"/>
    <col min="12043" max="12044" width="11.26953125" style="137" customWidth="1"/>
    <col min="12045" max="12046" width="8.81640625" style="137" customWidth="1"/>
    <col min="12047" max="12047" width="13.26953125" style="137" customWidth="1"/>
    <col min="12048" max="12048" width="9.453125" style="137" customWidth="1"/>
    <col min="12049" max="12049" width="20.81640625" style="137" customWidth="1"/>
    <col min="12050" max="12054" width="11" style="137" customWidth="1"/>
    <col min="12055" max="12055" width="11.7265625" style="137" customWidth="1"/>
    <col min="12056" max="12288" width="8.7265625" style="137"/>
    <col min="12289" max="12289" width="2" style="137" customWidth="1"/>
    <col min="12290" max="12290" width="8.1796875" style="137" customWidth="1"/>
    <col min="12291" max="12291" width="20.26953125" style="137" customWidth="1"/>
    <col min="12292" max="12297" width="8.81640625" style="137" customWidth="1"/>
    <col min="12298" max="12298" width="9.453125" style="137" customWidth="1"/>
    <col min="12299" max="12300" width="11.26953125" style="137" customWidth="1"/>
    <col min="12301" max="12302" width="8.81640625" style="137" customWidth="1"/>
    <col min="12303" max="12303" width="13.26953125" style="137" customWidth="1"/>
    <col min="12304" max="12304" width="9.453125" style="137" customWidth="1"/>
    <col min="12305" max="12305" width="20.81640625" style="137" customWidth="1"/>
    <col min="12306" max="12310" width="11" style="137" customWidth="1"/>
    <col min="12311" max="12311" width="11.7265625" style="137" customWidth="1"/>
    <col min="12312" max="12544" width="8.7265625" style="137"/>
    <col min="12545" max="12545" width="2" style="137" customWidth="1"/>
    <col min="12546" max="12546" width="8.1796875" style="137" customWidth="1"/>
    <col min="12547" max="12547" width="20.26953125" style="137" customWidth="1"/>
    <col min="12548" max="12553" width="8.81640625" style="137" customWidth="1"/>
    <col min="12554" max="12554" width="9.453125" style="137" customWidth="1"/>
    <col min="12555" max="12556" width="11.26953125" style="137" customWidth="1"/>
    <col min="12557" max="12558" width="8.81640625" style="137" customWidth="1"/>
    <col min="12559" max="12559" width="13.26953125" style="137" customWidth="1"/>
    <col min="12560" max="12560" width="9.453125" style="137" customWidth="1"/>
    <col min="12561" max="12561" width="20.81640625" style="137" customWidth="1"/>
    <col min="12562" max="12566" width="11" style="137" customWidth="1"/>
    <col min="12567" max="12567" width="11.7265625" style="137" customWidth="1"/>
    <col min="12568" max="12800" width="8.7265625" style="137"/>
    <col min="12801" max="12801" width="2" style="137" customWidth="1"/>
    <col min="12802" max="12802" width="8.1796875" style="137" customWidth="1"/>
    <col min="12803" max="12803" width="20.26953125" style="137" customWidth="1"/>
    <col min="12804" max="12809" width="8.81640625" style="137" customWidth="1"/>
    <col min="12810" max="12810" width="9.453125" style="137" customWidth="1"/>
    <col min="12811" max="12812" width="11.26953125" style="137" customWidth="1"/>
    <col min="12813" max="12814" width="8.81640625" style="137" customWidth="1"/>
    <col min="12815" max="12815" width="13.26953125" style="137" customWidth="1"/>
    <col min="12816" max="12816" width="9.453125" style="137" customWidth="1"/>
    <col min="12817" max="12817" width="20.81640625" style="137" customWidth="1"/>
    <col min="12818" max="12822" width="11" style="137" customWidth="1"/>
    <col min="12823" max="12823" width="11.7265625" style="137" customWidth="1"/>
    <col min="12824" max="13056" width="8.7265625" style="137"/>
    <col min="13057" max="13057" width="2" style="137" customWidth="1"/>
    <col min="13058" max="13058" width="8.1796875" style="137" customWidth="1"/>
    <col min="13059" max="13059" width="20.26953125" style="137" customWidth="1"/>
    <col min="13060" max="13065" width="8.81640625" style="137" customWidth="1"/>
    <col min="13066" max="13066" width="9.453125" style="137" customWidth="1"/>
    <col min="13067" max="13068" width="11.26953125" style="137" customWidth="1"/>
    <col min="13069" max="13070" width="8.81640625" style="137" customWidth="1"/>
    <col min="13071" max="13071" width="13.26953125" style="137" customWidth="1"/>
    <col min="13072" max="13072" width="9.453125" style="137" customWidth="1"/>
    <col min="13073" max="13073" width="20.81640625" style="137" customWidth="1"/>
    <col min="13074" max="13078" width="11" style="137" customWidth="1"/>
    <col min="13079" max="13079" width="11.7265625" style="137" customWidth="1"/>
    <col min="13080" max="13312" width="8.7265625" style="137"/>
    <col min="13313" max="13313" width="2" style="137" customWidth="1"/>
    <col min="13314" max="13314" width="8.1796875" style="137" customWidth="1"/>
    <col min="13315" max="13315" width="20.26953125" style="137" customWidth="1"/>
    <col min="13316" max="13321" width="8.81640625" style="137" customWidth="1"/>
    <col min="13322" max="13322" width="9.453125" style="137" customWidth="1"/>
    <col min="13323" max="13324" width="11.26953125" style="137" customWidth="1"/>
    <col min="13325" max="13326" width="8.81640625" style="137" customWidth="1"/>
    <col min="13327" max="13327" width="13.26953125" style="137" customWidth="1"/>
    <col min="13328" max="13328" width="9.453125" style="137" customWidth="1"/>
    <col min="13329" max="13329" width="20.81640625" style="137" customWidth="1"/>
    <col min="13330" max="13334" width="11" style="137" customWidth="1"/>
    <col min="13335" max="13335" width="11.7265625" style="137" customWidth="1"/>
    <col min="13336" max="13568" width="8.7265625" style="137"/>
    <col min="13569" max="13569" width="2" style="137" customWidth="1"/>
    <col min="13570" max="13570" width="8.1796875" style="137" customWidth="1"/>
    <col min="13571" max="13571" width="20.26953125" style="137" customWidth="1"/>
    <col min="13572" max="13577" width="8.81640625" style="137" customWidth="1"/>
    <col min="13578" max="13578" width="9.453125" style="137" customWidth="1"/>
    <col min="13579" max="13580" width="11.26953125" style="137" customWidth="1"/>
    <col min="13581" max="13582" width="8.81640625" style="137" customWidth="1"/>
    <col min="13583" max="13583" width="13.26953125" style="137" customWidth="1"/>
    <col min="13584" max="13584" width="9.453125" style="137" customWidth="1"/>
    <col min="13585" max="13585" width="20.81640625" style="137" customWidth="1"/>
    <col min="13586" max="13590" width="11" style="137" customWidth="1"/>
    <col min="13591" max="13591" width="11.7265625" style="137" customWidth="1"/>
    <col min="13592" max="13824" width="8.7265625" style="137"/>
    <col min="13825" max="13825" width="2" style="137" customWidth="1"/>
    <col min="13826" max="13826" width="8.1796875" style="137" customWidth="1"/>
    <col min="13827" max="13827" width="20.26953125" style="137" customWidth="1"/>
    <col min="13828" max="13833" width="8.81640625" style="137" customWidth="1"/>
    <col min="13834" max="13834" width="9.453125" style="137" customWidth="1"/>
    <col min="13835" max="13836" width="11.26953125" style="137" customWidth="1"/>
    <col min="13837" max="13838" width="8.81640625" style="137" customWidth="1"/>
    <col min="13839" max="13839" width="13.26953125" style="137" customWidth="1"/>
    <col min="13840" max="13840" width="9.453125" style="137" customWidth="1"/>
    <col min="13841" max="13841" width="20.81640625" style="137" customWidth="1"/>
    <col min="13842" max="13846" width="11" style="137" customWidth="1"/>
    <col min="13847" max="13847" width="11.7265625" style="137" customWidth="1"/>
    <col min="13848" max="14080" width="8.7265625" style="137"/>
    <col min="14081" max="14081" width="2" style="137" customWidth="1"/>
    <col min="14082" max="14082" width="8.1796875" style="137" customWidth="1"/>
    <col min="14083" max="14083" width="20.26953125" style="137" customWidth="1"/>
    <col min="14084" max="14089" width="8.81640625" style="137" customWidth="1"/>
    <col min="14090" max="14090" width="9.453125" style="137" customWidth="1"/>
    <col min="14091" max="14092" width="11.26953125" style="137" customWidth="1"/>
    <col min="14093" max="14094" width="8.81640625" style="137" customWidth="1"/>
    <col min="14095" max="14095" width="13.26953125" style="137" customWidth="1"/>
    <col min="14096" max="14096" width="9.453125" style="137" customWidth="1"/>
    <col min="14097" max="14097" width="20.81640625" style="137" customWidth="1"/>
    <col min="14098" max="14102" width="11" style="137" customWidth="1"/>
    <col min="14103" max="14103" width="11.7265625" style="137" customWidth="1"/>
    <col min="14104" max="14336" width="8.7265625" style="137"/>
    <col min="14337" max="14337" width="2" style="137" customWidth="1"/>
    <col min="14338" max="14338" width="8.1796875" style="137" customWidth="1"/>
    <col min="14339" max="14339" width="20.26953125" style="137" customWidth="1"/>
    <col min="14340" max="14345" width="8.81640625" style="137" customWidth="1"/>
    <col min="14346" max="14346" width="9.453125" style="137" customWidth="1"/>
    <col min="14347" max="14348" width="11.26953125" style="137" customWidth="1"/>
    <col min="14349" max="14350" width="8.81640625" style="137" customWidth="1"/>
    <col min="14351" max="14351" width="13.26953125" style="137" customWidth="1"/>
    <col min="14352" max="14352" width="9.453125" style="137" customWidth="1"/>
    <col min="14353" max="14353" width="20.81640625" style="137" customWidth="1"/>
    <col min="14354" max="14358" width="11" style="137" customWidth="1"/>
    <col min="14359" max="14359" width="11.7265625" style="137" customWidth="1"/>
    <col min="14360" max="14592" width="8.7265625" style="137"/>
    <col min="14593" max="14593" width="2" style="137" customWidth="1"/>
    <col min="14594" max="14594" width="8.1796875" style="137" customWidth="1"/>
    <col min="14595" max="14595" width="20.26953125" style="137" customWidth="1"/>
    <col min="14596" max="14601" width="8.81640625" style="137" customWidth="1"/>
    <col min="14602" max="14602" width="9.453125" style="137" customWidth="1"/>
    <col min="14603" max="14604" width="11.26953125" style="137" customWidth="1"/>
    <col min="14605" max="14606" width="8.81640625" style="137" customWidth="1"/>
    <col min="14607" max="14607" width="13.26953125" style="137" customWidth="1"/>
    <col min="14608" max="14608" width="9.453125" style="137" customWidth="1"/>
    <col min="14609" max="14609" width="20.81640625" style="137" customWidth="1"/>
    <col min="14610" max="14614" width="11" style="137" customWidth="1"/>
    <col min="14615" max="14615" width="11.7265625" style="137" customWidth="1"/>
    <col min="14616" max="14848" width="8.7265625" style="137"/>
    <col min="14849" max="14849" width="2" style="137" customWidth="1"/>
    <col min="14850" max="14850" width="8.1796875" style="137" customWidth="1"/>
    <col min="14851" max="14851" width="20.26953125" style="137" customWidth="1"/>
    <col min="14852" max="14857" width="8.81640625" style="137" customWidth="1"/>
    <col min="14858" max="14858" width="9.453125" style="137" customWidth="1"/>
    <col min="14859" max="14860" width="11.26953125" style="137" customWidth="1"/>
    <col min="14861" max="14862" width="8.81640625" style="137" customWidth="1"/>
    <col min="14863" max="14863" width="13.26953125" style="137" customWidth="1"/>
    <col min="14864" max="14864" width="9.453125" style="137" customWidth="1"/>
    <col min="14865" max="14865" width="20.81640625" style="137" customWidth="1"/>
    <col min="14866" max="14870" width="11" style="137" customWidth="1"/>
    <col min="14871" max="14871" width="11.7265625" style="137" customWidth="1"/>
    <col min="14872" max="15104" width="8.7265625" style="137"/>
    <col min="15105" max="15105" width="2" style="137" customWidth="1"/>
    <col min="15106" max="15106" width="8.1796875" style="137" customWidth="1"/>
    <col min="15107" max="15107" width="20.26953125" style="137" customWidth="1"/>
    <col min="15108" max="15113" width="8.81640625" style="137" customWidth="1"/>
    <col min="15114" max="15114" width="9.453125" style="137" customWidth="1"/>
    <col min="15115" max="15116" width="11.26953125" style="137" customWidth="1"/>
    <col min="15117" max="15118" width="8.81640625" style="137" customWidth="1"/>
    <col min="15119" max="15119" width="13.26953125" style="137" customWidth="1"/>
    <col min="15120" max="15120" width="9.453125" style="137" customWidth="1"/>
    <col min="15121" max="15121" width="20.81640625" style="137" customWidth="1"/>
    <col min="15122" max="15126" width="11" style="137" customWidth="1"/>
    <col min="15127" max="15127" width="11.7265625" style="137" customWidth="1"/>
    <col min="15128" max="15360" width="8.7265625" style="137"/>
    <col min="15361" max="15361" width="2" style="137" customWidth="1"/>
    <col min="15362" max="15362" width="8.1796875" style="137" customWidth="1"/>
    <col min="15363" max="15363" width="20.26953125" style="137" customWidth="1"/>
    <col min="15364" max="15369" width="8.81640625" style="137" customWidth="1"/>
    <col min="15370" max="15370" width="9.453125" style="137" customWidth="1"/>
    <col min="15371" max="15372" width="11.26953125" style="137" customWidth="1"/>
    <col min="15373" max="15374" width="8.81640625" style="137" customWidth="1"/>
    <col min="15375" max="15375" width="13.26953125" style="137" customWidth="1"/>
    <col min="15376" max="15376" width="9.453125" style="137" customWidth="1"/>
    <col min="15377" max="15377" width="20.81640625" style="137" customWidth="1"/>
    <col min="15378" max="15382" width="11" style="137" customWidth="1"/>
    <col min="15383" max="15383" width="11.7265625" style="137" customWidth="1"/>
    <col min="15384" max="15616" width="8.7265625" style="137"/>
    <col min="15617" max="15617" width="2" style="137" customWidth="1"/>
    <col min="15618" max="15618" width="8.1796875" style="137" customWidth="1"/>
    <col min="15619" max="15619" width="20.26953125" style="137" customWidth="1"/>
    <col min="15620" max="15625" width="8.81640625" style="137" customWidth="1"/>
    <col min="15626" max="15626" width="9.453125" style="137" customWidth="1"/>
    <col min="15627" max="15628" width="11.26953125" style="137" customWidth="1"/>
    <col min="15629" max="15630" width="8.81640625" style="137" customWidth="1"/>
    <col min="15631" max="15631" width="13.26953125" style="137" customWidth="1"/>
    <col min="15632" max="15632" width="9.453125" style="137" customWidth="1"/>
    <col min="15633" max="15633" width="20.81640625" style="137" customWidth="1"/>
    <col min="15634" max="15638" width="11" style="137" customWidth="1"/>
    <col min="15639" max="15639" width="11.7265625" style="137" customWidth="1"/>
    <col min="15640" max="15872" width="8.7265625" style="137"/>
    <col min="15873" max="15873" width="2" style="137" customWidth="1"/>
    <col min="15874" max="15874" width="8.1796875" style="137" customWidth="1"/>
    <col min="15875" max="15875" width="20.26953125" style="137" customWidth="1"/>
    <col min="15876" max="15881" width="8.81640625" style="137" customWidth="1"/>
    <col min="15882" max="15882" width="9.453125" style="137" customWidth="1"/>
    <col min="15883" max="15884" width="11.26953125" style="137" customWidth="1"/>
    <col min="15885" max="15886" width="8.81640625" style="137" customWidth="1"/>
    <col min="15887" max="15887" width="13.26953125" style="137" customWidth="1"/>
    <col min="15888" max="15888" width="9.453125" style="137" customWidth="1"/>
    <col min="15889" max="15889" width="20.81640625" style="137" customWidth="1"/>
    <col min="15890" max="15894" width="11" style="137" customWidth="1"/>
    <col min="15895" max="15895" width="11.7265625" style="137" customWidth="1"/>
    <col min="15896" max="16128" width="8.7265625" style="137"/>
    <col min="16129" max="16129" width="2" style="137" customWidth="1"/>
    <col min="16130" max="16130" width="8.1796875" style="137" customWidth="1"/>
    <col min="16131" max="16131" width="20.26953125" style="137" customWidth="1"/>
    <col min="16132" max="16137" width="8.81640625" style="137" customWidth="1"/>
    <col min="16138" max="16138" width="9.453125" style="137" customWidth="1"/>
    <col min="16139" max="16140" width="11.26953125" style="137" customWidth="1"/>
    <col min="16141" max="16142" width="8.81640625" style="137" customWidth="1"/>
    <col min="16143" max="16143" width="13.26953125" style="137" customWidth="1"/>
    <col min="16144" max="16144" width="9.453125" style="137" customWidth="1"/>
    <col min="16145" max="16145" width="20.81640625" style="137" customWidth="1"/>
    <col min="16146" max="16150" width="11" style="137" customWidth="1"/>
    <col min="16151" max="16151" width="11.7265625" style="137" customWidth="1"/>
    <col min="16152" max="16384" width="8.7265625" style="137"/>
  </cols>
  <sheetData>
    <row r="1" spans="2:15">
      <c r="B1" s="137" t="s">
        <v>7</v>
      </c>
      <c r="D1" s="138"/>
      <c r="O1" s="149">
        <v>44686</v>
      </c>
    </row>
    <row r="2" spans="2:15" ht="14.5" customHeight="1">
      <c r="B2" s="205" t="s">
        <v>62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2:15" ht="14.5" customHeight="1">
      <c r="B3" s="206" t="s">
        <v>32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2:15" ht="14.5" customHeight="1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03" t="s">
        <v>35</v>
      </c>
    </row>
    <row r="5" spans="2:15" ht="14.5" customHeight="1">
      <c r="B5" s="203" t="s">
        <v>0</v>
      </c>
      <c r="C5" s="180" t="s">
        <v>1</v>
      </c>
      <c r="D5" s="182" t="s">
        <v>87</v>
      </c>
      <c r="E5" s="183"/>
      <c r="F5" s="183"/>
      <c r="G5" s="183"/>
      <c r="H5" s="184"/>
      <c r="I5" s="183" t="s">
        <v>78</v>
      </c>
      <c r="J5" s="183"/>
      <c r="K5" s="182" t="s">
        <v>88</v>
      </c>
      <c r="L5" s="183"/>
      <c r="M5" s="183"/>
      <c r="N5" s="183"/>
      <c r="O5" s="184"/>
    </row>
    <row r="6" spans="2:15" ht="14.5" customHeight="1">
      <c r="B6" s="197"/>
      <c r="C6" s="181"/>
      <c r="D6" s="194" t="s">
        <v>89</v>
      </c>
      <c r="E6" s="195"/>
      <c r="F6" s="195"/>
      <c r="G6" s="195"/>
      <c r="H6" s="196"/>
      <c r="I6" s="195" t="s">
        <v>79</v>
      </c>
      <c r="J6" s="195"/>
      <c r="K6" s="194" t="s">
        <v>90</v>
      </c>
      <c r="L6" s="195"/>
      <c r="M6" s="195"/>
      <c r="N6" s="195"/>
      <c r="O6" s="196"/>
    </row>
    <row r="7" spans="2:15" ht="14.5" customHeight="1">
      <c r="B7" s="197"/>
      <c r="C7" s="197"/>
      <c r="D7" s="176">
        <v>2022</v>
      </c>
      <c r="E7" s="177"/>
      <c r="F7" s="185">
        <v>2021</v>
      </c>
      <c r="G7" s="185"/>
      <c r="H7" s="187" t="s">
        <v>22</v>
      </c>
      <c r="I7" s="189">
        <v>2022</v>
      </c>
      <c r="J7" s="176" t="s">
        <v>91</v>
      </c>
      <c r="K7" s="176">
        <v>2022</v>
      </c>
      <c r="L7" s="177"/>
      <c r="M7" s="185">
        <v>2021</v>
      </c>
      <c r="N7" s="177"/>
      <c r="O7" s="167" t="s">
        <v>22</v>
      </c>
    </row>
    <row r="8" spans="2:15" ht="14.5" customHeight="1">
      <c r="B8" s="198" t="s">
        <v>23</v>
      </c>
      <c r="C8" s="198" t="s">
        <v>24</v>
      </c>
      <c r="D8" s="178"/>
      <c r="E8" s="179"/>
      <c r="F8" s="186"/>
      <c r="G8" s="186"/>
      <c r="H8" s="188"/>
      <c r="I8" s="190"/>
      <c r="J8" s="191"/>
      <c r="K8" s="178"/>
      <c r="L8" s="179"/>
      <c r="M8" s="186"/>
      <c r="N8" s="179"/>
      <c r="O8" s="167"/>
    </row>
    <row r="9" spans="2:15" ht="14.5" customHeight="1">
      <c r="B9" s="198"/>
      <c r="C9" s="198"/>
      <c r="D9" s="154" t="s">
        <v>25</v>
      </c>
      <c r="E9" s="156" t="s">
        <v>2</v>
      </c>
      <c r="F9" s="155" t="s">
        <v>25</v>
      </c>
      <c r="G9" s="52" t="s">
        <v>2</v>
      </c>
      <c r="H9" s="170" t="s">
        <v>26</v>
      </c>
      <c r="I9" s="53" t="s">
        <v>25</v>
      </c>
      <c r="J9" s="172" t="s">
        <v>92</v>
      </c>
      <c r="K9" s="154" t="s">
        <v>25</v>
      </c>
      <c r="L9" s="51" t="s">
        <v>2</v>
      </c>
      <c r="M9" s="155" t="s">
        <v>25</v>
      </c>
      <c r="N9" s="51" t="s">
        <v>2</v>
      </c>
      <c r="O9" s="174" t="s">
        <v>26</v>
      </c>
    </row>
    <row r="10" spans="2:15" ht="14.5" customHeight="1">
      <c r="B10" s="199"/>
      <c r="C10" s="199"/>
      <c r="D10" s="157" t="s">
        <v>27</v>
      </c>
      <c r="E10" s="158" t="s">
        <v>28</v>
      </c>
      <c r="F10" s="49" t="s">
        <v>27</v>
      </c>
      <c r="G10" s="50" t="s">
        <v>28</v>
      </c>
      <c r="H10" s="171"/>
      <c r="I10" s="54" t="s">
        <v>27</v>
      </c>
      <c r="J10" s="173"/>
      <c r="K10" s="157" t="s">
        <v>27</v>
      </c>
      <c r="L10" s="158" t="s">
        <v>28</v>
      </c>
      <c r="M10" s="49" t="s">
        <v>27</v>
      </c>
      <c r="N10" s="158" t="s">
        <v>28</v>
      </c>
      <c r="O10" s="175"/>
    </row>
    <row r="11" spans="2:15" ht="14.5" customHeight="1">
      <c r="B11" s="61">
        <v>1</v>
      </c>
      <c r="C11" s="62" t="s">
        <v>11</v>
      </c>
      <c r="D11" s="63">
        <v>1146</v>
      </c>
      <c r="E11" s="64">
        <v>0.2347879532882606</v>
      </c>
      <c r="F11" s="63">
        <v>1231</v>
      </c>
      <c r="G11" s="65">
        <v>0.17814761215629524</v>
      </c>
      <c r="H11" s="66">
        <v>-6.9049553208773373E-2</v>
      </c>
      <c r="I11" s="67">
        <v>1434</v>
      </c>
      <c r="J11" s="68">
        <v>-0.20083682008368198</v>
      </c>
      <c r="K11" s="63">
        <v>5063</v>
      </c>
      <c r="L11" s="64">
        <v>0.24407057462398765</v>
      </c>
      <c r="M11" s="63">
        <v>4091</v>
      </c>
      <c r="N11" s="65">
        <v>0.16369238156209986</v>
      </c>
      <c r="O11" s="66">
        <v>0.23759472011733074</v>
      </c>
    </row>
    <row r="12" spans="2:15" ht="14.5" customHeight="1">
      <c r="B12" s="69">
        <v>2</v>
      </c>
      <c r="C12" s="70" t="s">
        <v>12</v>
      </c>
      <c r="D12" s="71">
        <v>715</v>
      </c>
      <c r="E12" s="72">
        <v>0.14648637574267567</v>
      </c>
      <c r="F12" s="71">
        <v>602</v>
      </c>
      <c r="G12" s="82">
        <v>8.7120115774240225E-2</v>
      </c>
      <c r="H12" s="73">
        <v>0.18770764119601324</v>
      </c>
      <c r="I12" s="94">
        <v>917</v>
      </c>
      <c r="J12" s="83">
        <v>-0.22028353326063255</v>
      </c>
      <c r="K12" s="71">
        <v>2529</v>
      </c>
      <c r="L12" s="72">
        <v>0.12191477053605862</v>
      </c>
      <c r="M12" s="71">
        <v>2222</v>
      </c>
      <c r="N12" s="82">
        <v>8.8908450704225359E-2</v>
      </c>
      <c r="O12" s="73">
        <v>0.1381638163816381</v>
      </c>
    </row>
    <row r="13" spans="2:15" ht="14.5" customHeight="1">
      <c r="B13" s="69">
        <v>3</v>
      </c>
      <c r="C13" s="70" t="s">
        <v>16</v>
      </c>
      <c r="D13" s="71">
        <v>540</v>
      </c>
      <c r="E13" s="72">
        <v>0.11063306699446834</v>
      </c>
      <c r="F13" s="71">
        <v>871</v>
      </c>
      <c r="G13" s="82">
        <v>0.12604920405209841</v>
      </c>
      <c r="H13" s="73">
        <v>-0.38002296211251441</v>
      </c>
      <c r="I13" s="94">
        <v>666</v>
      </c>
      <c r="J13" s="83">
        <v>-0.18918918918918914</v>
      </c>
      <c r="K13" s="71">
        <v>2315</v>
      </c>
      <c r="L13" s="72">
        <v>0.11159853451600463</v>
      </c>
      <c r="M13" s="71">
        <v>3434</v>
      </c>
      <c r="N13" s="82">
        <v>0.13740396927016646</v>
      </c>
      <c r="O13" s="73">
        <v>-0.32585905649388469</v>
      </c>
    </row>
    <row r="14" spans="2:15" ht="14.5" customHeight="1">
      <c r="B14" s="69">
        <v>4</v>
      </c>
      <c r="C14" s="70" t="s">
        <v>13</v>
      </c>
      <c r="D14" s="71">
        <v>612</v>
      </c>
      <c r="E14" s="72">
        <v>0.12538414259373079</v>
      </c>
      <c r="F14" s="71">
        <v>936</v>
      </c>
      <c r="G14" s="82">
        <v>0.13545586107091173</v>
      </c>
      <c r="H14" s="73">
        <v>-0.34615384615384615</v>
      </c>
      <c r="I14" s="94">
        <v>798</v>
      </c>
      <c r="J14" s="83">
        <v>-0.23308270676691734</v>
      </c>
      <c r="K14" s="71">
        <v>2047</v>
      </c>
      <c r="L14" s="72">
        <v>9.8679136135750092E-2</v>
      </c>
      <c r="M14" s="71">
        <v>3410</v>
      </c>
      <c r="N14" s="82">
        <v>0.136443661971831</v>
      </c>
      <c r="O14" s="73">
        <v>-0.39970674486803515</v>
      </c>
    </row>
    <row r="15" spans="2:15" ht="14.5" customHeight="1">
      <c r="B15" s="95">
        <v>5</v>
      </c>
      <c r="C15" s="84" t="s">
        <v>41</v>
      </c>
      <c r="D15" s="96">
        <v>423</v>
      </c>
      <c r="E15" s="97">
        <v>8.6662569145666876E-2</v>
      </c>
      <c r="F15" s="96">
        <v>448</v>
      </c>
      <c r="G15" s="98">
        <v>6.4833574529667148E-2</v>
      </c>
      <c r="H15" s="99">
        <v>-5.5803571428571397E-2</v>
      </c>
      <c r="I15" s="100">
        <v>379</v>
      </c>
      <c r="J15" s="101">
        <v>0.11609498680738795</v>
      </c>
      <c r="K15" s="96">
        <v>1920</v>
      </c>
      <c r="L15" s="97">
        <v>9.255688391824142E-2</v>
      </c>
      <c r="M15" s="96">
        <v>1633</v>
      </c>
      <c r="N15" s="98">
        <v>6.5340909090909088E-2</v>
      </c>
      <c r="O15" s="99">
        <v>0.17575015309246789</v>
      </c>
    </row>
    <row r="16" spans="2:15" ht="14.5" customHeight="1">
      <c r="B16" s="61">
        <v>6</v>
      </c>
      <c r="C16" s="62" t="s">
        <v>9</v>
      </c>
      <c r="D16" s="63">
        <v>339</v>
      </c>
      <c r="E16" s="64">
        <v>6.9452980946527354E-2</v>
      </c>
      <c r="F16" s="63">
        <v>557</v>
      </c>
      <c r="G16" s="65">
        <v>8.0607814761215632E-2</v>
      </c>
      <c r="H16" s="66">
        <v>-0.39138240574506289</v>
      </c>
      <c r="I16" s="67">
        <v>389</v>
      </c>
      <c r="J16" s="68">
        <v>-0.12853470437018</v>
      </c>
      <c r="K16" s="63">
        <v>1537</v>
      </c>
      <c r="L16" s="64">
        <v>7.4093713844967213E-2</v>
      </c>
      <c r="M16" s="63">
        <v>1821</v>
      </c>
      <c r="N16" s="65">
        <v>7.2863316261203584E-2</v>
      </c>
      <c r="O16" s="66">
        <v>-0.15595826468973095</v>
      </c>
    </row>
    <row r="17" spans="2:23" ht="14.5" customHeight="1">
      <c r="B17" s="69">
        <v>7</v>
      </c>
      <c r="C17" s="70" t="s">
        <v>18</v>
      </c>
      <c r="D17" s="71">
        <v>364</v>
      </c>
      <c r="E17" s="72">
        <v>7.4574882196271258E-2</v>
      </c>
      <c r="F17" s="71">
        <v>272</v>
      </c>
      <c r="G17" s="82">
        <v>3.9363241678726485E-2</v>
      </c>
      <c r="H17" s="73">
        <v>0.33823529411764697</v>
      </c>
      <c r="I17" s="94">
        <v>413</v>
      </c>
      <c r="J17" s="83">
        <v>-0.11864406779661019</v>
      </c>
      <c r="K17" s="71">
        <v>1413</v>
      </c>
      <c r="L17" s="72">
        <v>6.811608175858079E-2</v>
      </c>
      <c r="M17" s="71">
        <v>1066</v>
      </c>
      <c r="N17" s="82">
        <v>4.2653649167733676E-2</v>
      </c>
      <c r="O17" s="73">
        <v>0.32551594746716694</v>
      </c>
    </row>
    <row r="18" spans="2:23" ht="14.5" customHeight="1">
      <c r="B18" s="69">
        <v>8</v>
      </c>
      <c r="C18" s="70" t="s">
        <v>17</v>
      </c>
      <c r="D18" s="71">
        <v>208</v>
      </c>
      <c r="E18" s="72">
        <v>4.2614218397869288E-2</v>
      </c>
      <c r="F18" s="71">
        <v>563</v>
      </c>
      <c r="G18" s="82">
        <v>8.1476121562952239E-2</v>
      </c>
      <c r="H18" s="73">
        <v>-0.63055062166962705</v>
      </c>
      <c r="I18" s="94">
        <v>312</v>
      </c>
      <c r="J18" s="83">
        <v>-0.33333333333333337</v>
      </c>
      <c r="K18" s="71">
        <v>1245</v>
      </c>
      <c r="L18" s="72">
        <v>6.0017354415734671E-2</v>
      </c>
      <c r="M18" s="71">
        <v>2143</v>
      </c>
      <c r="N18" s="82">
        <v>8.5747439180537774E-2</v>
      </c>
      <c r="O18" s="73">
        <v>-0.41903873075128328</v>
      </c>
    </row>
    <row r="19" spans="2:23" ht="14.5" customHeight="1">
      <c r="B19" s="69">
        <v>9</v>
      </c>
      <c r="C19" s="70" t="s">
        <v>15</v>
      </c>
      <c r="D19" s="71">
        <v>162</v>
      </c>
      <c r="E19" s="72">
        <v>3.3189920098340507E-2</v>
      </c>
      <c r="F19" s="71">
        <v>357</v>
      </c>
      <c r="G19" s="82">
        <v>5.1664254703328506E-2</v>
      </c>
      <c r="H19" s="73">
        <v>-0.54621848739495804</v>
      </c>
      <c r="I19" s="94">
        <v>324</v>
      </c>
      <c r="J19" s="83">
        <v>-0.5</v>
      </c>
      <c r="K19" s="71">
        <v>974</v>
      </c>
      <c r="L19" s="72">
        <v>4.6953335904357886E-2</v>
      </c>
      <c r="M19" s="71">
        <v>1789</v>
      </c>
      <c r="N19" s="82">
        <v>7.1582906530089627E-2</v>
      </c>
      <c r="O19" s="73">
        <v>-0.45556176634991619</v>
      </c>
    </row>
    <row r="20" spans="2:23" ht="14.5" customHeight="1">
      <c r="B20" s="95">
        <v>10</v>
      </c>
      <c r="C20" s="84" t="s">
        <v>14</v>
      </c>
      <c r="D20" s="96">
        <v>57</v>
      </c>
      <c r="E20" s="97">
        <v>1.1677934849416103E-2</v>
      </c>
      <c r="F20" s="96">
        <v>281</v>
      </c>
      <c r="G20" s="98">
        <v>4.0665701881331402E-2</v>
      </c>
      <c r="H20" s="99">
        <v>-0.79715302491103202</v>
      </c>
      <c r="I20" s="100">
        <v>121</v>
      </c>
      <c r="J20" s="101">
        <v>-0.52892561983471076</v>
      </c>
      <c r="K20" s="96">
        <v>504</v>
      </c>
      <c r="L20" s="97">
        <v>2.4296182028538373E-2</v>
      </c>
      <c r="M20" s="96">
        <v>1240</v>
      </c>
      <c r="N20" s="98">
        <v>4.961587708066581E-2</v>
      </c>
      <c r="O20" s="99">
        <v>-0.59354838709677415</v>
      </c>
    </row>
    <row r="21" spans="2:23" ht="14.5" customHeight="1">
      <c r="B21" s="61">
        <v>11</v>
      </c>
      <c r="C21" s="62" t="s">
        <v>4</v>
      </c>
      <c r="D21" s="63">
        <v>43</v>
      </c>
      <c r="E21" s="64">
        <v>8.8096701495595162E-3</v>
      </c>
      <c r="F21" s="63">
        <v>99</v>
      </c>
      <c r="G21" s="65">
        <v>1.4327062228654125E-2</v>
      </c>
      <c r="H21" s="66">
        <v>-0.56565656565656564</v>
      </c>
      <c r="I21" s="67">
        <v>67</v>
      </c>
      <c r="J21" s="68">
        <v>-0.35820895522388063</v>
      </c>
      <c r="K21" s="63">
        <v>204</v>
      </c>
      <c r="L21" s="64">
        <v>9.8341689163131511E-3</v>
      </c>
      <c r="M21" s="63">
        <v>418</v>
      </c>
      <c r="N21" s="65">
        <v>1.6725352112676055E-2</v>
      </c>
      <c r="O21" s="66">
        <v>-0.51196172248803828</v>
      </c>
    </row>
    <row r="22" spans="2:23" ht="14.5" customHeight="1">
      <c r="B22" s="69">
        <v>12</v>
      </c>
      <c r="C22" s="70" t="s">
        <v>70</v>
      </c>
      <c r="D22" s="71">
        <v>31</v>
      </c>
      <c r="E22" s="72">
        <v>6.3511575496824424E-3</v>
      </c>
      <c r="F22" s="71">
        <v>36</v>
      </c>
      <c r="G22" s="82">
        <v>5.2098408104196813E-3</v>
      </c>
      <c r="H22" s="73">
        <v>-0.13888888888888884</v>
      </c>
      <c r="I22" s="94">
        <v>46</v>
      </c>
      <c r="J22" s="83">
        <v>-0.32608695652173914</v>
      </c>
      <c r="K22" s="71">
        <v>161</v>
      </c>
      <c r="L22" s="72">
        <v>7.7612803702275359E-3</v>
      </c>
      <c r="M22" s="71">
        <v>108</v>
      </c>
      <c r="N22" s="82">
        <v>4.3213828425096032E-3</v>
      </c>
      <c r="O22" s="73">
        <v>0.4907407407407407</v>
      </c>
    </row>
    <row r="23" spans="2:23" ht="14.5" customHeight="1">
      <c r="B23" s="69">
        <v>13</v>
      </c>
      <c r="C23" s="70" t="s">
        <v>68</v>
      </c>
      <c r="D23" s="71">
        <v>29</v>
      </c>
      <c r="E23" s="72">
        <v>5.9414054497029297E-3</v>
      </c>
      <c r="F23" s="71">
        <v>6</v>
      </c>
      <c r="G23" s="82">
        <v>8.6830680173661363E-4</v>
      </c>
      <c r="H23" s="73">
        <v>3.833333333333333</v>
      </c>
      <c r="I23" s="94">
        <v>22</v>
      </c>
      <c r="J23" s="83">
        <v>0.31818181818181812</v>
      </c>
      <c r="K23" s="71">
        <v>114</v>
      </c>
      <c r="L23" s="72">
        <v>5.4955649826455844E-3</v>
      </c>
      <c r="M23" s="71">
        <v>49</v>
      </c>
      <c r="N23" s="82">
        <v>1.9606274007682458E-3</v>
      </c>
      <c r="O23" s="73">
        <v>1.3265306122448979</v>
      </c>
    </row>
    <row r="24" spans="2:23" ht="14.5" customHeight="1">
      <c r="B24" s="69">
        <v>14</v>
      </c>
      <c r="C24" s="70" t="s">
        <v>81</v>
      </c>
      <c r="D24" s="71">
        <v>32</v>
      </c>
      <c r="E24" s="72">
        <v>6.5560335996721984E-3</v>
      </c>
      <c r="F24" s="71">
        <v>51</v>
      </c>
      <c r="G24" s="82">
        <v>7.3806078147612159E-3</v>
      </c>
      <c r="H24" s="73">
        <v>-0.37254901960784315</v>
      </c>
      <c r="I24" s="94">
        <v>33</v>
      </c>
      <c r="J24" s="83">
        <v>-3.0303030303030276E-2</v>
      </c>
      <c r="K24" s="71">
        <v>86</v>
      </c>
      <c r="L24" s="72">
        <v>4.1457770921712305E-3</v>
      </c>
      <c r="M24" s="71">
        <v>128</v>
      </c>
      <c r="N24" s="82">
        <v>5.1216389244558257E-3</v>
      </c>
      <c r="O24" s="73">
        <v>-0.328125</v>
      </c>
    </row>
    <row r="25" spans="2:23">
      <c r="B25" s="95">
        <v>15</v>
      </c>
      <c r="C25" s="84" t="s">
        <v>93</v>
      </c>
      <c r="D25" s="96">
        <v>30</v>
      </c>
      <c r="E25" s="97">
        <v>6.1462814996926856E-3</v>
      </c>
      <c r="F25" s="96">
        <v>33</v>
      </c>
      <c r="G25" s="98">
        <v>4.7756874095513744E-3</v>
      </c>
      <c r="H25" s="99">
        <v>-9.0909090909090939E-2</v>
      </c>
      <c r="I25" s="100">
        <v>17</v>
      </c>
      <c r="J25" s="101">
        <v>0.76470588235294112</v>
      </c>
      <c r="K25" s="96">
        <v>75</v>
      </c>
      <c r="L25" s="97">
        <v>3.6155032780563054E-3</v>
      </c>
      <c r="M25" s="96">
        <v>75</v>
      </c>
      <c r="N25" s="98">
        <v>3.0009603072983356E-3</v>
      </c>
      <c r="O25" s="99">
        <v>0</v>
      </c>
    </row>
    <row r="26" spans="2:23">
      <c r="B26" s="207" t="s">
        <v>46</v>
      </c>
      <c r="C26" s="208"/>
      <c r="D26" s="144">
        <f>SUM(D11:D25)</f>
        <v>4731</v>
      </c>
      <c r="E26" s="44">
        <f>D26/D28</f>
        <v>0.96926859250153652</v>
      </c>
      <c r="F26" s="144">
        <f>SUM(F11:F25)</f>
        <v>6343</v>
      </c>
      <c r="G26" s="44">
        <f>F26/F28</f>
        <v>0.91794500723589001</v>
      </c>
      <c r="H26" s="43">
        <f>D26/F26-1</f>
        <v>-0.25413842030584899</v>
      </c>
      <c r="I26" s="144">
        <f>SUM(I11:I25)</f>
        <v>5938</v>
      </c>
      <c r="J26" s="44">
        <f>D26/I26-1</f>
        <v>-0.20326709329740655</v>
      </c>
      <c r="K26" s="144">
        <f>SUM(K11:K25)</f>
        <v>20187</v>
      </c>
      <c r="L26" s="44">
        <f>K26/K28</f>
        <v>0.97314886232163522</v>
      </c>
      <c r="M26" s="144">
        <f>SUM(M11:M25)</f>
        <v>23627</v>
      </c>
      <c r="N26" s="44">
        <f>M26/M28</f>
        <v>0.94538252240717024</v>
      </c>
      <c r="O26" s="43">
        <f>K26/M26-1</f>
        <v>-0.14559614000931143</v>
      </c>
    </row>
    <row r="27" spans="2:23">
      <c r="B27" s="207" t="s">
        <v>29</v>
      </c>
      <c r="C27" s="208"/>
      <c r="D27" s="145">
        <f>D28-SUM(D11:D25)</f>
        <v>150</v>
      </c>
      <c r="E27" s="44">
        <f>D27/D28</f>
        <v>3.0731407498463429E-2</v>
      </c>
      <c r="F27" s="145">
        <f>F28-SUM(F11:F25)</f>
        <v>567</v>
      </c>
      <c r="G27" s="129">
        <f>F27/F28</f>
        <v>8.2054992764109991E-2</v>
      </c>
      <c r="H27" s="43">
        <f>D27/F27-1</f>
        <v>-0.73544973544973546</v>
      </c>
      <c r="I27" s="145">
        <f>I28-SUM(I11:I25)</f>
        <v>202</v>
      </c>
      <c r="J27" s="130">
        <f>D27/I27-1</f>
        <v>-0.25742574257425743</v>
      </c>
      <c r="K27" s="145">
        <f>K28-SUM(K11:K25)</f>
        <v>557</v>
      </c>
      <c r="L27" s="44">
        <f>K27/K28</f>
        <v>2.6851137678364827E-2</v>
      </c>
      <c r="M27" s="145">
        <f>M28-SUM(M11:M25)</f>
        <v>1365</v>
      </c>
      <c r="N27" s="44">
        <f>M27/M28</f>
        <v>5.4617477592829707E-2</v>
      </c>
      <c r="O27" s="43">
        <f>K27/M27-1</f>
        <v>-0.59194139194139195</v>
      </c>
    </row>
    <row r="28" spans="2:23">
      <c r="B28" s="209" t="s">
        <v>30</v>
      </c>
      <c r="C28" s="210"/>
      <c r="D28" s="46">
        <v>4881</v>
      </c>
      <c r="E28" s="76">
        <v>1</v>
      </c>
      <c r="F28" s="46">
        <v>6910</v>
      </c>
      <c r="G28" s="77">
        <v>1.0000000000000004</v>
      </c>
      <c r="H28" s="41">
        <v>-0.29363241678726482</v>
      </c>
      <c r="I28" s="47">
        <v>6140</v>
      </c>
      <c r="J28" s="42">
        <v>-0.20504885993485344</v>
      </c>
      <c r="K28" s="46">
        <v>20744</v>
      </c>
      <c r="L28" s="76">
        <v>1</v>
      </c>
      <c r="M28" s="46">
        <v>24992</v>
      </c>
      <c r="N28" s="77">
        <v>0.99999999999999956</v>
      </c>
      <c r="O28" s="41">
        <v>-0.16997439180537777</v>
      </c>
    </row>
    <row r="29" spans="2:23">
      <c r="B29" s="137" t="s">
        <v>64</v>
      </c>
      <c r="C29" s="139"/>
    </row>
    <row r="30" spans="2:23">
      <c r="B30" s="140" t="s">
        <v>65</v>
      </c>
    </row>
    <row r="31" spans="2:23">
      <c r="B31" s="141"/>
    </row>
    <row r="32" spans="2:23">
      <c r="B32" s="205" t="s">
        <v>94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139"/>
      <c r="P32" s="205" t="s">
        <v>73</v>
      </c>
      <c r="Q32" s="205"/>
      <c r="R32" s="205"/>
      <c r="S32" s="205"/>
      <c r="T32" s="205"/>
      <c r="U32" s="205"/>
      <c r="V32" s="205"/>
      <c r="W32" s="205"/>
    </row>
    <row r="33" spans="2:23">
      <c r="B33" s="206" t="s">
        <v>95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139"/>
      <c r="P33" s="206" t="s">
        <v>74</v>
      </c>
      <c r="Q33" s="206"/>
      <c r="R33" s="206"/>
      <c r="S33" s="206"/>
      <c r="T33" s="206"/>
      <c r="U33" s="206"/>
      <c r="V33" s="206"/>
      <c r="W33" s="206"/>
    </row>
    <row r="34" spans="2:23" ht="25.5" customHeight="1">
      <c r="B34" s="142"/>
      <c r="C34" s="142"/>
      <c r="D34" s="142"/>
      <c r="E34" s="142"/>
      <c r="F34" s="142"/>
      <c r="G34" s="142"/>
      <c r="H34" s="142"/>
      <c r="I34" s="142"/>
      <c r="J34" s="142"/>
      <c r="K34" s="102"/>
      <c r="L34" s="103" t="s">
        <v>35</v>
      </c>
      <c r="P34" s="142"/>
      <c r="Q34" s="142"/>
      <c r="R34" s="142"/>
      <c r="S34" s="142"/>
      <c r="T34" s="142"/>
      <c r="U34" s="142"/>
      <c r="V34" s="102"/>
      <c r="W34" s="103" t="s">
        <v>35</v>
      </c>
    </row>
    <row r="35" spans="2:23">
      <c r="B35" s="203" t="s">
        <v>0</v>
      </c>
      <c r="C35" s="203" t="s">
        <v>51</v>
      </c>
      <c r="D35" s="182" t="s">
        <v>87</v>
      </c>
      <c r="E35" s="183"/>
      <c r="F35" s="183"/>
      <c r="G35" s="183"/>
      <c r="H35" s="183"/>
      <c r="I35" s="184"/>
      <c r="J35" s="182" t="s">
        <v>78</v>
      </c>
      <c r="K35" s="183"/>
      <c r="L35" s="184"/>
      <c r="P35" s="203" t="s">
        <v>0</v>
      </c>
      <c r="Q35" s="203" t="s">
        <v>51</v>
      </c>
      <c r="R35" s="182" t="s">
        <v>88</v>
      </c>
      <c r="S35" s="183"/>
      <c r="T35" s="183"/>
      <c r="U35" s="183"/>
      <c r="V35" s="183"/>
      <c r="W35" s="184"/>
    </row>
    <row r="36" spans="2:23" ht="15" customHeight="1">
      <c r="B36" s="197"/>
      <c r="C36" s="197"/>
      <c r="D36" s="194" t="s">
        <v>89</v>
      </c>
      <c r="E36" s="195"/>
      <c r="F36" s="195"/>
      <c r="G36" s="195"/>
      <c r="H36" s="195"/>
      <c r="I36" s="196"/>
      <c r="J36" s="194" t="s">
        <v>79</v>
      </c>
      <c r="K36" s="195"/>
      <c r="L36" s="196"/>
      <c r="P36" s="197"/>
      <c r="Q36" s="197"/>
      <c r="R36" s="194" t="s">
        <v>90</v>
      </c>
      <c r="S36" s="195"/>
      <c r="T36" s="195"/>
      <c r="U36" s="195"/>
      <c r="V36" s="195"/>
      <c r="W36" s="196"/>
    </row>
    <row r="37" spans="2:23" ht="15" customHeight="1">
      <c r="B37" s="197"/>
      <c r="C37" s="197"/>
      <c r="D37" s="176">
        <v>2022</v>
      </c>
      <c r="E37" s="177"/>
      <c r="F37" s="185">
        <v>2021</v>
      </c>
      <c r="G37" s="177"/>
      <c r="H37" s="187" t="s">
        <v>22</v>
      </c>
      <c r="I37" s="211" t="s">
        <v>52</v>
      </c>
      <c r="J37" s="213">
        <v>2022</v>
      </c>
      <c r="K37" s="212" t="s">
        <v>91</v>
      </c>
      <c r="L37" s="211" t="s">
        <v>96</v>
      </c>
      <c r="P37" s="197"/>
      <c r="Q37" s="197"/>
      <c r="R37" s="176">
        <v>2022</v>
      </c>
      <c r="S37" s="177"/>
      <c r="T37" s="176">
        <v>2021</v>
      </c>
      <c r="U37" s="177"/>
      <c r="V37" s="187" t="s">
        <v>22</v>
      </c>
      <c r="W37" s="216" t="s">
        <v>75</v>
      </c>
    </row>
    <row r="38" spans="2:23" ht="14.5" customHeight="1">
      <c r="B38" s="198" t="s">
        <v>23</v>
      </c>
      <c r="C38" s="198" t="s">
        <v>51</v>
      </c>
      <c r="D38" s="178"/>
      <c r="E38" s="179"/>
      <c r="F38" s="186"/>
      <c r="G38" s="179"/>
      <c r="H38" s="188"/>
      <c r="I38" s="212"/>
      <c r="J38" s="213"/>
      <c r="K38" s="212"/>
      <c r="L38" s="212"/>
      <c r="P38" s="198" t="s">
        <v>23</v>
      </c>
      <c r="Q38" s="198" t="s">
        <v>51</v>
      </c>
      <c r="R38" s="178"/>
      <c r="S38" s="179"/>
      <c r="T38" s="178"/>
      <c r="U38" s="179"/>
      <c r="V38" s="188"/>
      <c r="W38" s="217"/>
    </row>
    <row r="39" spans="2:23" ht="15" customHeight="1">
      <c r="B39" s="198"/>
      <c r="C39" s="198"/>
      <c r="D39" s="154" t="s">
        <v>25</v>
      </c>
      <c r="E39" s="104" t="s">
        <v>2</v>
      </c>
      <c r="F39" s="154" t="s">
        <v>25</v>
      </c>
      <c r="G39" s="104" t="s">
        <v>2</v>
      </c>
      <c r="H39" s="170" t="s">
        <v>26</v>
      </c>
      <c r="I39" s="170" t="s">
        <v>53</v>
      </c>
      <c r="J39" s="105" t="s">
        <v>25</v>
      </c>
      <c r="K39" s="219" t="s">
        <v>92</v>
      </c>
      <c r="L39" s="219" t="s">
        <v>97</v>
      </c>
      <c r="P39" s="198"/>
      <c r="Q39" s="198"/>
      <c r="R39" s="154" t="s">
        <v>25</v>
      </c>
      <c r="S39" s="104" t="s">
        <v>2</v>
      </c>
      <c r="T39" s="154" t="s">
        <v>25</v>
      </c>
      <c r="U39" s="104" t="s">
        <v>2</v>
      </c>
      <c r="V39" s="170" t="s">
        <v>26</v>
      </c>
      <c r="W39" s="214" t="s">
        <v>76</v>
      </c>
    </row>
    <row r="40" spans="2:23" ht="14.25" customHeight="1">
      <c r="B40" s="199"/>
      <c r="C40" s="199"/>
      <c r="D40" s="157" t="s">
        <v>27</v>
      </c>
      <c r="E40" s="50" t="s">
        <v>28</v>
      </c>
      <c r="F40" s="157" t="s">
        <v>27</v>
      </c>
      <c r="G40" s="50" t="s">
        <v>28</v>
      </c>
      <c r="H40" s="218"/>
      <c r="I40" s="218"/>
      <c r="J40" s="157" t="s">
        <v>27</v>
      </c>
      <c r="K40" s="220"/>
      <c r="L40" s="220"/>
      <c r="P40" s="199"/>
      <c r="Q40" s="199"/>
      <c r="R40" s="157" t="s">
        <v>27</v>
      </c>
      <c r="S40" s="50" t="s">
        <v>28</v>
      </c>
      <c r="T40" s="157" t="s">
        <v>27</v>
      </c>
      <c r="U40" s="50" t="s">
        <v>28</v>
      </c>
      <c r="V40" s="171"/>
      <c r="W40" s="215"/>
    </row>
    <row r="41" spans="2:23">
      <c r="B41" s="61">
        <v>1</v>
      </c>
      <c r="C41" s="78" t="s">
        <v>54</v>
      </c>
      <c r="D41" s="63">
        <v>785</v>
      </c>
      <c r="E41" s="68">
        <v>0.16082769924195861</v>
      </c>
      <c r="F41" s="63">
        <v>993</v>
      </c>
      <c r="G41" s="68">
        <v>0.14370477568740955</v>
      </c>
      <c r="H41" s="106">
        <v>-0.20946626384692846</v>
      </c>
      <c r="I41" s="107">
        <v>0</v>
      </c>
      <c r="J41" s="63">
        <v>1041</v>
      </c>
      <c r="K41" s="108">
        <v>-0.24591738712776179</v>
      </c>
      <c r="L41" s="109">
        <v>0</v>
      </c>
      <c r="P41" s="61">
        <v>1</v>
      </c>
      <c r="Q41" s="78" t="s">
        <v>54</v>
      </c>
      <c r="R41" s="63">
        <v>3864</v>
      </c>
      <c r="S41" s="68">
        <v>0.18627072888546087</v>
      </c>
      <c r="T41" s="63">
        <v>3387</v>
      </c>
      <c r="U41" s="68">
        <v>0.13552336747759283</v>
      </c>
      <c r="V41" s="66">
        <v>0.1408325952170062</v>
      </c>
      <c r="W41" s="109">
        <v>0</v>
      </c>
    </row>
    <row r="42" spans="2:23">
      <c r="B42" s="110">
        <v>2</v>
      </c>
      <c r="C42" s="80" t="s">
        <v>55</v>
      </c>
      <c r="D42" s="71">
        <v>715</v>
      </c>
      <c r="E42" s="83">
        <v>0.14648637574267567</v>
      </c>
      <c r="F42" s="71">
        <v>602</v>
      </c>
      <c r="G42" s="83">
        <v>8.7120115774240225E-2</v>
      </c>
      <c r="H42" s="111">
        <v>0.18770764119601324</v>
      </c>
      <c r="I42" s="112">
        <v>0</v>
      </c>
      <c r="J42" s="71">
        <v>917</v>
      </c>
      <c r="K42" s="113">
        <v>-0.22028353326063255</v>
      </c>
      <c r="L42" s="114">
        <v>0</v>
      </c>
      <c r="P42" s="110">
        <v>2</v>
      </c>
      <c r="Q42" s="80" t="s">
        <v>55</v>
      </c>
      <c r="R42" s="71">
        <v>2529</v>
      </c>
      <c r="S42" s="83">
        <v>0.12191477053605862</v>
      </c>
      <c r="T42" s="71">
        <v>2222</v>
      </c>
      <c r="U42" s="83">
        <v>8.8908450704225359E-2</v>
      </c>
      <c r="V42" s="73">
        <v>0.1381638163816381</v>
      </c>
      <c r="W42" s="114">
        <v>1</v>
      </c>
    </row>
    <row r="43" spans="2:23">
      <c r="B43" s="110">
        <v>3</v>
      </c>
      <c r="C43" s="80" t="s">
        <v>60</v>
      </c>
      <c r="D43" s="71">
        <v>274</v>
      </c>
      <c r="E43" s="83">
        <v>5.6136037697193199E-2</v>
      </c>
      <c r="F43" s="71">
        <v>456</v>
      </c>
      <c r="G43" s="83">
        <v>6.5991316931982638E-2</v>
      </c>
      <c r="H43" s="111">
        <v>-0.39912280701754388</v>
      </c>
      <c r="I43" s="112">
        <v>1</v>
      </c>
      <c r="J43" s="71">
        <v>310</v>
      </c>
      <c r="K43" s="113">
        <v>-0.11612903225806448</v>
      </c>
      <c r="L43" s="114">
        <v>1</v>
      </c>
      <c r="P43" s="110">
        <v>3</v>
      </c>
      <c r="Q43" s="80" t="s">
        <v>60</v>
      </c>
      <c r="R43" s="71">
        <v>1255</v>
      </c>
      <c r="S43" s="83">
        <v>6.0499421519475509E-2</v>
      </c>
      <c r="T43" s="71">
        <v>1436</v>
      </c>
      <c r="U43" s="83">
        <v>5.7458386683738795E-2</v>
      </c>
      <c r="V43" s="73">
        <v>-0.12604456824512533</v>
      </c>
      <c r="W43" s="114">
        <v>1</v>
      </c>
    </row>
    <row r="44" spans="2:23">
      <c r="B44" s="110">
        <v>4</v>
      </c>
      <c r="C44" s="80" t="s">
        <v>77</v>
      </c>
      <c r="D44" s="71">
        <v>224</v>
      </c>
      <c r="E44" s="83">
        <v>4.589223519770539E-2</v>
      </c>
      <c r="F44" s="71">
        <v>143</v>
      </c>
      <c r="G44" s="83">
        <v>2.0694645441389291E-2</v>
      </c>
      <c r="H44" s="111">
        <v>0.56643356643356646</v>
      </c>
      <c r="I44" s="112">
        <v>11</v>
      </c>
      <c r="J44" s="71">
        <v>235</v>
      </c>
      <c r="K44" s="113">
        <v>-4.6808510638297829E-2</v>
      </c>
      <c r="L44" s="114">
        <v>2</v>
      </c>
      <c r="P44" s="110">
        <v>4</v>
      </c>
      <c r="Q44" s="80" t="s">
        <v>56</v>
      </c>
      <c r="R44" s="71">
        <v>836</v>
      </c>
      <c r="S44" s="83">
        <v>4.0300809872734288E-2</v>
      </c>
      <c r="T44" s="71">
        <v>1325</v>
      </c>
      <c r="U44" s="83">
        <v>5.301696542893726E-2</v>
      </c>
      <c r="V44" s="73">
        <v>-0.36905660377358496</v>
      </c>
      <c r="W44" s="114">
        <v>1</v>
      </c>
    </row>
    <row r="45" spans="2:23">
      <c r="B45" s="110">
        <v>5</v>
      </c>
      <c r="C45" s="85" t="s">
        <v>83</v>
      </c>
      <c r="D45" s="96">
        <v>218</v>
      </c>
      <c r="E45" s="101">
        <v>4.4662978897766853E-2</v>
      </c>
      <c r="F45" s="96">
        <v>597</v>
      </c>
      <c r="G45" s="101">
        <v>8.6396526772793053E-2</v>
      </c>
      <c r="H45" s="115">
        <v>-0.63484087102177555</v>
      </c>
      <c r="I45" s="116">
        <v>-2</v>
      </c>
      <c r="J45" s="96">
        <v>220</v>
      </c>
      <c r="K45" s="117">
        <v>-9.0909090909090384E-3</v>
      </c>
      <c r="L45" s="118">
        <v>2</v>
      </c>
      <c r="P45" s="110">
        <v>5</v>
      </c>
      <c r="Q45" s="85" t="s">
        <v>63</v>
      </c>
      <c r="R45" s="96">
        <v>786</v>
      </c>
      <c r="S45" s="101">
        <v>3.7890474354030083E-2</v>
      </c>
      <c r="T45" s="96">
        <v>840</v>
      </c>
      <c r="U45" s="101">
        <v>3.3610755441741358E-2</v>
      </c>
      <c r="V45" s="99">
        <v>-6.4285714285714279E-2</v>
      </c>
      <c r="W45" s="118">
        <v>4</v>
      </c>
    </row>
    <row r="46" spans="2:23">
      <c r="B46" s="119">
        <v>6</v>
      </c>
      <c r="C46" s="78" t="s">
        <v>69</v>
      </c>
      <c r="D46" s="63">
        <v>203</v>
      </c>
      <c r="E46" s="68">
        <v>4.1589838147920506E-2</v>
      </c>
      <c r="F46" s="63">
        <v>171</v>
      </c>
      <c r="G46" s="68">
        <v>2.4746743849493488E-2</v>
      </c>
      <c r="H46" s="106">
        <v>0.1871345029239766</v>
      </c>
      <c r="I46" s="107">
        <v>5</v>
      </c>
      <c r="J46" s="63">
        <v>204</v>
      </c>
      <c r="K46" s="108">
        <v>-4.9019607843137081E-3</v>
      </c>
      <c r="L46" s="109">
        <v>2</v>
      </c>
      <c r="P46" s="119">
        <v>6</v>
      </c>
      <c r="Q46" s="78" t="s">
        <v>77</v>
      </c>
      <c r="R46" s="63">
        <v>784</v>
      </c>
      <c r="S46" s="68">
        <v>3.7794060933281914E-2</v>
      </c>
      <c r="T46" s="63">
        <v>577</v>
      </c>
      <c r="U46" s="68">
        <v>2.3087387964148529E-2</v>
      </c>
      <c r="V46" s="66">
        <v>0.35875216637781637</v>
      </c>
      <c r="W46" s="109">
        <v>8</v>
      </c>
    </row>
    <row r="47" spans="2:23">
      <c r="B47" s="110">
        <v>7</v>
      </c>
      <c r="C47" s="80" t="s">
        <v>84</v>
      </c>
      <c r="D47" s="71">
        <v>179</v>
      </c>
      <c r="E47" s="83">
        <v>3.6672812948166357E-2</v>
      </c>
      <c r="F47" s="71">
        <v>212</v>
      </c>
      <c r="G47" s="83">
        <v>3.0680173661360347E-2</v>
      </c>
      <c r="H47" s="111">
        <v>-0.15566037735849059</v>
      </c>
      <c r="I47" s="112">
        <v>3</v>
      </c>
      <c r="J47" s="71">
        <v>177</v>
      </c>
      <c r="K47" s="113">
        <v>1.1299435028248483E-2</v>
      </c>
      <c r="L47" s="114">
        <v>2</v>
      </c>
      <c r="P47" s="110">
        <v>7</v>
      </c>
      <c r="Q47" s="80" t="s">
        <v>82</v>
      </c>
      <c r="R47" s="71">
        <v>676</v>
      </c>
      <c r="S47" s="83">
        <v>3.258773621288083E-2</v>
      </c>
      <c r="T47" s="71">
        <v>292</v>
      </c>
      <c r="U47" s="83">
        <v>1.1683738796414853E-2</v>
      </c>
      <c r="V47" s="73">
        <v>1.3150684931506849</v>
      </c>
      <c r="W47" s="114">
        <v>18</v>
      </c>
    </row>
    <row r="48" spans="2:23">
      <c r="B48" s="110">
        <v>8</v>
      </c>
      <c r="C48" s="80" t="s">
        <v>63</v>
      </c>
      <c r="D48" s="71">
        <v>163</v>
      </c>
      <c r="E48" s="83">
        <v>3.3394796148330262E-2</v>
      </c>
      <c r="F48" s="71">
        <v>170</v>
      </c>
      <c r="G48" s="83">
        <v>2.4602026049204053E-2</v>
      </c>
      <c r="H48" s="111">
        <v>-4.1176470588235259E-2</v>
      </c>
      <c r="I48" s="112">
        <v>4</v>
      </c>
      <c r="J48" s="71">
        <v>171</v>
      </c>
      <c r="K48" s="113">
        <v>-4.6783625730994149E-2</v>
      </c>
      <c r="L48" s="114">
        <v>3</v>
      </c>
      <c r="P48" s="110">
        <v>8</v>
      </c>
      <c r="Q48" s="80" t="s">
        <v>83</v>
      </c>
      <c r="R48" s="71">
        <v>673</v>
      </c>
      <c r="S48" s="83">
        <v>3.244311608175858E-2</v>
      </c>
      <c r="T48" s="71">
        <v>2227</v>
      </c>
      <c r="U48" s="83">
        <v>8.9108514724711901E-2</v>
      </c>
      <c r="V48" s="73">
        <v>-0.6977997305792546</v>
      </c>
      <c r="W48" s="114">
        <v>-6</v>
      </c>
    </row>
    <row r="49" spans="2:23">
      <c r="B49" s="110">
        <v>9</v>
      </c>
      <c r="C49" s="80" t="s">
        <v>71</v>
      </c>
      <c r="D49" s="71">
        <v>159</v>
      </c>
      <c r="E49" s="83">
        <v>3.2575291948371235E-2</v>
      </c>
      <c r="F49" s="71">
        <v>120</v>
      </c>
      <c r="G49" s="83">
        <v>1.7366136034732273E-2</v>
      </c>
      <c r="H49" s="111">
        <v>0.32499999999999996</v>
      </c>
      <c r="I49" s="112">
        <v>9</v>
      </c>
      <c r="J49" s="71">
        <v>114</v>
      </c>
      <c r="K49" s="113">
        <v>0.39473684210526305</v>
      </c>
      <c r="L49" s="114">
        <v>9</v>
      </c>
      <c r="P49" s="110">
        <v>9</v>
      </c>
      <c r="Q49" s="80" t="s">
        <v>69</v>
      </c>
      <c r="R49" s="71">
        <v>670</v>
      </c>
      <c r="S49" s="83">
        <v>3.229849595063633E-2</v>
      </c>
      <c r="T49" s="71">
        <v>552</v>
      </c>
      <c r="U49" s="83">
        <v>2.2087067861715749E-2</v>
      </c>
      <c r="V49" s="73">
        <v>0.21376811594202905</v>
      </c>
      <c r="W49" s="114">
        <v>6</v>
      </c>
    </row>
    <row r="50" spans="2:23">
      <c r="B50" s="120">
        <v>10</v>
      </c>
      <c r="C50" s="85" t="s">
        <v>98</v>
      </c>
      <c r="D50" s="96">
        <v>147</v>
      </c>
      <c r="E50" s="101">
        <v>3.011677934849416E-2</v>
      </c>
      <c r="F50" s="96">
        <v>19</v>
      </c>
      <c r="G50" s="101">
        <v>2.7496382054992764E-3</v>
      </c>
      <c r="H50" s="115">
        <v>6.7368421052631575</v>
      </c>
      <c r="I50" s="116">
        <v>29</v>
      </c>
      <c r="J50" s="96">
        <v>159</v>
      </c>
      <c r="K50" s="117">
        <v>-7.547169811320753E-2</v>
      </c>
      <c r="L50" s="118">
        <v>2</v>
      </c>
      <c r="P50" s="120">
        <v>10</v>
      </c>
      <c r="Q50" s="85" t="s">
        <v>71</v>
      </c>
      <c r="R50" s="96">
        <v>638</v>
      </c>
      <c r="S50" s="101">
        <v>3.075588121866564E-2</v>
      </c>
      <c r="T50" s="96">
        <v>392</v>
      </c>
      <c r="U50" s="101">
        <v>1.5685019206145966E-2</v>
      </c>
      <c r="V50" s="99">
        <v>0.62755102040816335</v>
      </c>
      <c r="W50" s="118">
        <v>11</v>
      </c>
    </row>
    <row r="51" spans="2:23">
      <c r="B51" s="207" t="s">
        <v>57</v>
      </c>
      <c r="C51" s="208"/>
      <c r="D51" s="144">
        <f>SUM(D41:D50)</f>
        <v>3067</v>
      </c>
      <c r="E51" s="129">
        <f>D51/D53</f>
        <v>0.62835484531858221</v>
      </c>
      <c r="F51" s="144">
        <f>SUM(F41:F50)</f>
        <v>3483</v>
      </c>
      <c r="G51" s="129">
        <f>F51/F53</f>
        <v>0.50405209840810417</v>
      </c>
      <c r="H51" s="131">
        <f>D51/F51-1</f>
        <v>-0.11943726672408839</v>
      </c>
      <c r="I51" s="146"/>
      <c r="J51" s="144">
        <f>SUM(J41:J50)</f>
        <v>3548</v>
      </c>
      <c r="K51" s="29">
        <f>D51/J51-1</f>
        <v>-0.13556933483652767</v>
      </c>
      <c r="L51" s="132"/>
      <c r="P51" s="207" t="s">
        <v>57</v>
      </c>
      <c r="Q51" s="208"/>
      <c r="R51" s="144">
        <f>SUM(R41:R50)</f>
        <v>12711</v>
      </c>
      <c r="S51" s="129">
        <f>R51/R53</f>
        <v>0.61275549556498266</v>
      </c>
      <c r="T51" s="144">
        <f>SUM(T41:T50)</f>
        <v>13250</v>
      </c>
      <c r="U51" s="129">
        <f>T51/T53</f>
        <v>0.53016965428937257</v>
      </c>
      <c r="V51" s="131">
        <f>R51/T51-1</f>
        <v>-4.0679245283018917E-2</v>
      </c>
      <c r="W51" s="151"/>
    </row>
    <row r="52" spans="2:23">
      <c r="B52" s="207" t="s">
        <v>29</v>
      </c>
      <c r="C52" s="208"/>
      <c r="D52" s="144">
        <f>D53-D51</f>
        <v>1814</v>
      </c>
      <c r="E52" s="129">
        <f>D52/D53</f>
        <v>0.37164515468141773</v>
      </c>
      <c r="F52" s="144">
        <f>F53-F51</f>
        <v>3427</v>
      </c>
      <c r="G52" s="129">
        <f>F52/F53</f>
        <v>0.49594790159189578</v>
      </c>
      <c r="H52" s="131">
        <f>D52/F52-1</f>
        <v>-0.47067405894368253</v>
      </c>
      <c r="I52" s="145"/>
      <c r="J52" s="144">
        <f>J53-SUM(J41:J50)</f>
        <v>2592</v>
      </c>
      <c r="K52" s="29">
        <f>D52/J52-1</f>
        <v>-0.30015432098765427</v>
      </c>
      <c r="L52" s="132"/>
      <c r="P52" s="207" t="s">
        <v>29</v>
      </c>
      <c r="Q52" s="208"/>
      <c r="R52" s="144">
        <f>R53-R51</f>
        <v>8033</v>
      </c>
      <c r="S52" s="129">
        <f>R52/R53</f>
        <v>0.38724450443501734</v>
      </c>
      <c r="T52" s="144">
        <f>T53-T51</f>
        <v>11742</v>
      </c>
      <c r="U52" s="129">
        <f>T52/T53</f>
        <v>0.46983034571062743</v>
      </c>
      <c r="V52" s="131">
        <f>R52/T52-1</f>
        <v>-0.31587463805143923</v>
      </c>
      <c r="W52" s="152"/>
    </row>
    <row r="53" spans="2:23">
      <c r="B53" s="209" t="s">
        <v>58</v>
      </c>
      <c r="C53" s="210"/>
      <c r="D53" s="35">
        <v>4881</v>
      </c>
      <c r="E53" s="121">
        <v>1</v>
      </c>
      <c r="F53" s="35">
        <v>6910</v>
      </c>
      <c r="G53" s="121">
        <v>1</v>
      </c>
      <c r="H53" s="37">
        <v>-0.29363241678726482</v>
      </c>
      <c r="I53" s="37"/>
      <c r="J53" s="35">
        <v>6140</v>
      </c>
      <c r="K53" s="12">
        <v>-0.20504885993485344</v>
      </c>
      <c r="L53" s="122"/>
      <c r="P53" s="209" t="s">
        <v>58</v>
      </c>
      <c r="Q53" s="210"/>
      <c r="R53" s="35">
        <v>20744</v>
      </c>
      <c r="S53" s="121">
        <v>1</v>
      </c>
      <c r="T53" s="35">
        <v>24992</v>
      </c>
      <c r="U53" s="121">
        <v>1</v>
      </c>
      <c r="V53" s="153">
        <v>-0.16997439180537777</v>
      </c>
      <c r="W53" s="122"/>
    </row>
    <row r="54" spans="2:23">
      <c r="B54" s="137" t="s">
        <v>64</v>
      </c>
      <c r="P54" s="137" t="s">
        <v>64</v>
      </c>
    </row>
    <row r="55" spans="2:23">
      <c r="B55" s="140" t="s">
        <v>65</v>
      </c>
      <c r="P55" s="140" t="s">
        <v>65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40" priority="38" operator="lessThan">
      <formula>0</formula>
    </cfRule>
  </conditionalFormatting>
  <conditionalFormatting sqref="H26 O26">
    <cfRule type="cellIs" dxfId="39" priority="37" operator="lessThan">
      <formula>0</formula>
    </cfRule>
  </conditionalFormatting>
  <conditionalFormatting sqref="K52">
    <cfRule type="cellIs" dxfId="38" priority="35" operator="lessThan">
      <formula>0</formula>
    </cfRule>
  </conditionalFormatting>
  <conditionalFormatting sqref="H52 J52">
    <cfRule type="cellIs" dxfId="37" priority="36" operator="lessThan">
      <formula>0</formula>
    </cfRule>
  </conditionalFormatting>
  <conditionalFormatting sqref="K51">
    <cfRule type="cellIs" dxfId="36" priority="33" operator="lessThan">
      <formula>0</formula>
    </cfRule>
  </conditionalFormatting>
  <conditionalFormatting sqref="H51">
    <cfRule type="cellIs" dxfId="35" priority="34" operator="lessThan">
      <formula>0</formula>
    </cfRule>
  </conditionalFormatting>
  <conditionalFormatting sqref="L52">
    <cfRule type="cellIs" dxfId="34" priority="31" operator="lessThan">
      <formula>0</formula>
    </cfRule>
  </conditionalFormatting>
  <conditionalFormatting sqref="K52">
    <cfRule type="cellIs" dxfId="33" priority="32" operator="lessThan">
      <formula>0</formula>
    </cfRule>
  </conditionalFormatting>
  <conditionalFormatting sqref="L51">
    <cfRule type="cellIs" dxfId="32" priority="29" operator="lessThan">
      <formula>0</formula>
    </cfRule>
  </conditionalFormatting>
  <conditionalFormatting sqref="K51">
    <cfRule type="cellIs" dxfId="31" priority="30" operator="lessThan">
      <formula>0</formula>
    </cfRule>
  </conditionalFormatting>
  <conditionalFormatting sqref="V51">
    <cfRule type="cellIs" dxfId="30" priority="23" operator="lessThan">
      <formula>0</formula>
    </cfRule>
  </conditionalFormatting>
  <conditionalFormatting sqref="W51">
    <cfRule type="cellIs" dxfId="29" priority="26" operator="lessThan">
      <formula>0</formula>
    </cfRule>
    <cfRule type="cellIs" dxfId="28" priority="27" operator="equal">
      <formula>0</formula>
    </cfRule>
    <cfRule type="cellIs" dxfId="27" priority="28" operator="greaterThan">
      <formula>0</formula>
    </cfRule>
  </conditionalFormatting>
  <conditionalFormatting sqref="W52">
    <cfRule type="cellIs" dxfId="26" priority="25" operator="lessThan">
      <formula>0</formula>
    </cfRule>
  </conditionalFormatting>
  <conditionalFormatting sqref="V52">
    <cfRule type="cellIs" dxfId="25" priority="24" operator="lessThan">
      <formula>0</formula>
    </cfRule>
  </conditionalFormatting>
  <conditionalFormatting sqref="H11:H15 J11:J15 O11:O15">
    <cfRule type="cellIs" dxfId="24" priority="22" operator="lessThan">
      <formula>0</formula>
    </cfRule>
  </conditionalFormatting>
  <conditionalFormatting sqref="H16:H25 J16:J25 O16:O25">
    <cfRule type="cellIs" dxfId="23" priority="21" operator="lessThan">
      <formula>0</formula>
    </cfRule>
  </conditionalFormatting>
  <conditionalFormatting sqref="D11:E25 G11:J25 L11:L25 N11:O25">
    <cfRule type="cellIs" dxfId="22" priority="20" operator="equal">
      <formula>0</formula>
    </cfRule>
  </conditionalFormatting>
  <conditionalFormatting sqref="F11:F25">
    <cfRule type="cellIs" dxfId="21" priority="19" operator="equal">
      <formula>0</formula>
    </cfRule>
  </conditionalFormatting>
  <conditionalFormatting sqref="K11:K25">
    <cfRule type="cellIs" dxfId="20" priority="18" operator="equal">
      <formula>0</formula>
    </cfRule>
  </conditionalFormatting>
  <conditionalFormatting sqref="M11:M25">
    <cfRule type="cellIs" dxfId="19" priority="17" operator="equal">
      <formula>0</formula>
    </cfRule>
  </conditionalFormatting>
  <conditionalFormatting sqref="O28 J28 H28">
    <cfRule type="cellIs" dxfId="18" priority="16" operator="lessThan">
      <formula>0</formula>
    </cfRule>
  </conditionalFormatting>
  <conditionalFormatting sqref="K41:K50 H41:H50">
    <cfRule type="cellIs" dxfId="17" priority="15" operator="lessThan">
      <formula>0</formula>
    </cfRule>
  </conditionalFormatting>
  <conditionalFormatting sqref="L41:L50">
    <cfRule type="cellIs" dxfId="16" priority="12" operator="lessThan">
      <formula>0</formula>
    </cfRule>
    <cfRule type="cellIs" dxfId="15" priority="13" operator="equal">
      <formula>0</formula>
    </cfRule>
    <cfRule type="cellIs" dxfId="14" priority="14" operator="greaterThan">
      <formula>0</formula>
    </cfRule>
  </conditionalFormatting>
  <conditionalFormatting sqref="I41:I50">
    <cfRule type="cellIs" dxfId="13" priority="9" operator="lessThan">
      <formula>0</formula>
    </cfRule>
    <cfRule type="cellIs" dxfId="12" priority="10" operator="equal">
      <formula>0</formula>
    </cfRule>
    <cfRule type="cellIs" dxfId="11" priority="11" operator="greaterThan">
      <formula>0</formula>
    </cfRule>
  </conditionalFormatting>
  <conditionalFormatting sqref="L53">
    <cfRule type="cellIs" dxfId="10" priority="7" operator="lessThan">
      <formula>0</formula>
    </cfRule>
  </conditionalFormatting>
  <conditionalFormatting sqref="W53">
    <cfRule type="cellIs" dxfId="9" priority="1" operator="lessThan">
      <formula>0</formula>
    </cfRule>
  </conditionalFormatting>
  <conditionalFormatting sqref="H53:I53 K53">
    <cfRule type="cellIs" dxfId="8" priority="8" operator="lessThan">
      <formula>0</formula>
    </cfRule>
  </conditionalFormatting>
  <conditionalFormatting sqref="V41:V50">
    <cfRule type="cellIs" dxfId="7" priority="6" operator="lessThan">
      <formula>0</formula>
    </cfRule>
  </conditionalFormatting>
  <conditionalFormatting sqref="W41:W50">
    <cfRule type="cellIs" dxfId="6" priority="3" operator="lessThan">
      <formula>0</formula>
    </cfRule>
    <cfRule type="cellIs" dxfId="5" priority="4" operator="equal">
      <formula>0</formula>
    </cfRule>
    <cfRule type="cellIs" dxfId="4" priority="5" operator="greaterThan">
      <formula>0</formula>
    </cfRule>
  </conditionalFormatting>
  <conditionalFormatting sqref="V53">
    <cfRule type="cellIs" dxfId="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2022-05-04T13:14:20Z</dcterms:modified>
</cp:coreProperties>
</file>